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cdc.sharepoint.com/Shared Documents/General/MI/GOALs/2021/2021 GOALs Tables/GOALs Summary Tables/"/>
    </mc:Choice>
  </mc:AlternateContent>
  <xr:revisionPtr revIDLastSave="98" documentId="8_{C85F4C38-4557-4D49-A665-EAC7BB7D1DCE}" xr6:coauthVersionLast="47" xr6:coauthVersionMax="47" xr10:uidLastSave="{6DC6D789-3D3E-460C-8DE4-6F219A0EED0D}"/>
  <bookViews>
    <workbookView xWindow="40920" yWindow="-120" windowWidth="29040" windowHeight="15840" xr2:uid="{00000000-000D-0000-FFFF-FFFF00000000}"/>
  </bookViews>
  <sheets>
    <sheet name="small_business_t_a_lending_subm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H22" i="1" s="1"/>
  <c r="F23" i="1"/>
  <c r="H23" i="1" s="1"/>
  <c r="F24" i="1"/>
  <c r="H24" i="1" s="1"/>
  <c r="F25" i="1"/>
  <c r="H25" i="1" s="1"/>
  <c r="F26" i="1"/>
  <c r="H26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4" i="1"/>
  <c r="H4" i="1" s="1"/>
  <c r="F5" i="1"/>
  <c r="H5" i="1" s="1"/>
  <c r="F6" i="1"/>
  <c r="H6" i="1" s="1"/>
  <c r="F7" i="1"/>
  <c r="H7" i="1" s="1"/>
  <c r="F8" i="1"/>
  <c r="H8" i="1" s="1"/>
  <c r="F9" i="1"/>
  <c r="H9" i="1" s="1"/>
  <c r="F10" i="1"/>
  <c r="H10" i="1" s="1"/>
  <c r="F3" i="1"/>
  <c r="H3" i="1" s="1"/>
  <c r="F2" i="1"/>
  <c r="H2" i="1" s="1"/>
  <c r="F27" i="1"/>
  <c r="E27" i="1"/>
  <c r="D27" i="1"/>
  <c r="C27" i="1"/>
  <c r="B27" i="1"/>
  <c r="H27" i="1"/>
  <c r="G27" i="1"/>
</calcChain>
</file>

<file path=xl/sharedStrings.xml><?xml version="1.0" encoding="utf-8"?>
<sst xmlns="http://schemas.openxmlformats.org/spreadsheetml/2006/main" count="34" uniqueCount="34">
  <si>
    <t>Member</t>
  </si>
  <si>
    <t>How many direct loans did your organization provide?</t>
  </si>
  <si>
    <t>How many package loans did your organization provide?</t>
  </si>
  <si>
    <t>How many entrepreneurs did you assist with PPP loans?</t>
  </si>
  <si>
    <t>How many entrepreneurs did you assist with obtaining grants- from local, state, federal, or private sources?</t>
  </si>
  <si>
    <t>Highest Number of Entrepreneurs Who Received Any One Type of Cash Assistance</t>
  </si>
  <si>
    <t>How many entrepreneurs did your organization provide TECHNICAL ASSISTANCE to?</t>
  </si>
  <si>
    <t>Greater value of the number of entrepreneurs who recieved any one type of cash assistance or entreprenuers that your organization provided TECHNICAL ASSISTANCE to</t>
  </si>
  <si>
    <t>CEDC-SM</t>
  </si>
  <si>
    <t>Codman Square NDC</t>
  </si>
  <si>
    <t xml:space="preserve">Community Development Partnership </t>
  </si>
  <si>
    <t xml:space="preserve">Community Teamwork, Inc. </t>
  </si>
  <si>
    <t>Dorchester Bay EDC</t>
  </si>
  <si>
    <t>Downtown Taunton Foundation</t>
  </si>
  <si>
    <t>Franklin County CDC</t>
  </si>
  <si>
    <t>Groundwork Lawrence</t>
  </si>
  <si>
    <t>Hilltown CDC</t>
  </si>
  <si>
    <t>Jamaica Plain NDC</t>
  </si>
  <si>
    <t>Lena Park CDC</t>
  </si>
  <si>
    <t>Lowell Community Loan Fund, Inc. DBA, MCCI</t>
  </si>
  <si>
    <t>Madison Park CDC</t>
  </si>
  <si>
    <t>Main South CDC</t>
  </si>
  <si>
    <t>NeighborWorks Housing Solutions</t>
  </si>
  <si>
    <t>NewVue Communities</t>
  </si>
  <si>
    <t>North Shore CDC</t>
  </si>
  <si>
    <t>Nuestra Comunidad</t>
  </si>
  <si>
    <t>Pittsfield Economic Revitalization Corporation</t>
  </si>
  <si>
    <t>Quaboag Valley CDC</t>
  </si>
  <si>
    <t>South Middlesex Opportunity Council, Inc.</t>
  </si>
  <si>
    <t>Springfield Neighborhood Housing Services</t>
  </si>
  <si>
    <t>Valley CDC</t>
  </si>
  <si>
    <t>Way Finders</t>
  </si>
  <si>
    <t>Wellspring Cooperative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</si>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</sst>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42" applyNumberFormat="1" applyFont="1"/>
    <xf numFmtId="164" fontId="0" fillId="0" borderId="0" xfId="0" applyNumberFormat="1"/>
    <xf numFmtId="164" fontId="0" fillId="0" borderId="0" xfId="0" applyNumberFormat="1" applyFont="1"/>
    <xf numFmtId="0" fontId="0" fillId="0" borderId="0" xfId="0" applyAlignment="1">
      <alignment wrapText="1"/>
    </xf>
    <xf numFmtId="164" fontId="0" fillId="0" borderId="0" xfId="0" applyNumberForma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27" totalsRowCount="1">
  <autoFilter ref="A1:H26" xr:uid="{00000000-0009-0000-0100-000001000000}"/>
  <sortState xmlns:xlrd2="http://schemas.microsoft.com/office/spreadsheetml/2017/richdata2" ref="A2:H26">
    <sortCondition ref="A2:A26"/>
  </sortState>
  <tableColumns count="8">
    <tableColumn id="1" xr3:uid="{00000000-0010-0000-0000-000001000000}" name="Member" totalsRowLabel="Total"/>
    <tableColumn id="6" xr3:uid="{7555A359-B965-4950-8660-AA81E44179AF}" name="How many direct loans did your organization provide?" totalsRowFunction="custom" dataDxfId="12" totalsRowDxfId="13" dataCellStyle="Comma">
      <totalsRowFormula>SUM(Table1[How many direct loans did your organization provide?])</totalsRowFormula>
    </tableColumn>
    <tableColumn id="7" xr3:uid="{7C02E0C2-D103-4C64-B6D4-B8DC4315BC68}" name="How many package loans did your organization provide?" totalsRowFunction="custom" dataDxfId="10" totalsRowDxfId="11" dataCellStyle="Comma">
      <totalsRowFormula>SUM(Table1[How many package loans did your organization provide?])</totalsRowFormula>
    </tableColumn>
    <tableColumn id="8" xr3:uid="{BFC3DCE8-1D27-4BE0-9516-3F9EC0D1EF81}" name="How many entrepreneurs did you assist with PPP loans?" totalsRowFunction="custom" dataDxfId="8" totalsRowDxfId="9" dataCellStyle="Comma">
      <totalsRowFormula>SUM(Table1[How many entrepreneurs did you assist with PPP loans?])</totalsRowFormula>
    </tableColumn>
    <tableColumn id="9" xr3:uid="{FEA7E3B1-55F3-4CF0-9E40-6D4E5E0A137F}" name="How many entrepreneurs did you assist with obtaining grants- from local, state, federal, or private sources?" totalsRowFunction="custom" dataDxfId="6" totalsRowDxfId="7" dataCellStyle="Comma">
      <totalsRowFormula>SUM(Table1[How many entrepreneurs did you assist with obtaining grants- from local, state, federal, or private sources?])</totalsRowFormula>
    </tableColumn>
    <tableColumn id="12" xr3:uid="{CDD78F1C-59BE-4B4C-92CC-C3775AE42B93}" name="Highest Number of Entrepreneurs Who Received Any One Type of Cash Assistance" totalsRowFunction="custom" dataDxfId="4" totalsRowDxfId="5" dataCellStyle="Comma">
      <totalsRowFormula>SUM(Table1[Highest Number of Entrepreneurs Who Received Any One Type of Cash Assistance])</totalsRowFormula>
    </tableColumn>
    <tableColumn id="4" xr3:uid="{00000000-0010-0000-0000-000004000000}" name="How many entrepreneurs did your organization provide TECHNICAL ASSISTANCE to?" totalsRowFunction="custom" dataDxfId="2" totalsRowDxfId="3" dataCellStyle="Comma">
      <totalsRowFormula>SUM(Table1[How many entrepreneurs did your organization provide TECHNICAL ASSISTANCE to?])</totalsRowFormula>
    </tableColumn>
    <tableColumn id="5" xr3:uid="{CCAEF064-FFFD-4F2C-BB95-2095E34C01A4}" name="Greater value of the number of entrepreneurs who recieved any one type of cash assistance or entreprenuers that your organization provided TECHNICAL ASSISTANCE to" totalsRowFunction="custom" dataDxfId="0" totalsRowDxfId="1" dataCellStyle="Comma">
      <totalsRowFormula>SUM(Table1[Greater value of the number of entrepreneurs who recieved any one type of cash assistance or entreprenuers that your organization provided TECHNICAL ASSISTANCE to])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workbookViewId="0">
      <pane xSplit="1" topLeftCell="B13" activePane="topRight" state="frozen"/>
      <selection pane="topRight" activeCell="A22" sqref="A22:XFD22"/>
    </sheetView>
  </sheetViews>
  <sheetFormatPr defaultRowHeight="14.25"/>
  <cols>
    <col min="1" max="1" width="39.85546875" bestFit="1" customWidth="1"/>
    <col min="2" max="2" width="32" customWidth="1"/>
    <col min="3" max="3" width="32.5703125" customWidth="1"/>
    <col min="4" max="4" width="33" customWidth="1"/>
    <col min="5" max="5" width="35.140625" customWidth="1"/>
    <col min="6" max="6" width="35.5703125" customWidth="1"/>
    <col min="7" max="7" width="35" customWidth="1"/>
    <col min="8" max="8" width="42.7109375" customWidth="1"/>
  </cols>
  <sheetData>
    <row r="1" spans="1:8" ht="62.25" customHeight="1">
      <c r="A1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ht="18.75" customHeight="1">
      <c r="A2" t="s">
        <v>8</v>
      </c>
      <c r="B2" s="1">
        <v>0</v>
      </c>
      <c r="C2" s="1">
        <v>0</v>
      </c>
      <c r="D2" s="1">
        <v>6</v>
      </c>
      <c r="E2" s="1">
        <v>5</v>
      </c>
      <c r="F2" s="1">
        <f>MAX(B2:E2)</f>
        <v>6</v>
      </c>
      <c r="G2" s="1">
        <v>72</v>
      </c>
      <c r="H2" s="1">
        <f>MAX(F2:G2)</f>
        <v>72</v>
      </c>
    </row>
    <row r="3" spans="1:8" ht="18.75" customHeight="1">
      <c r="A3" t="s">
        <v>9</v>
      </c>
      <c r="B3" s="1">
        <v>0</v>
      </c>
      <c r="C3" s="1">
        <v>0</v>
      </c>
      <c r="D3" s="1">
        <v>3</v>
      </c>
      <c r="E3" s="1">
        <v>18</v>
      </c>
      <c r="F3" s="1">
        <f>MAX(B3:E3)</f>
        <v>18</v>
      </c>
      <c r="G3" s="1">
        <v>19</v>
      </c>
      <c r="H3" s="1">
        <f>MAX(F3:G3)</f>
        <v>19</v>
      </c>
    </row>
    <row r="4" spans="1:8" ht="18.75" customHeight="1">
      <c r="A4" t="s">
        <v>10</v>
      </c>
      <c r="B4" s="1">
        <v>8</v>
      </c>
      <c r="C4" s="1">
        <v>0</v>
      </c>
      <c r="D4" s="1">
        <v>26</v>
      </c>
      <c r="E4" s="1">
        <v>28</v>
      </c>
      <c r="F4" s="1">
        <f t="shared" ref="F4:F26" si="0">MAX(B4:E4)</f>
        <v>28</v>
      </c>
      <c r="G4" s="1">
        <v>145</v>
      </c>
      <c r="H4" s="1">
        <f t="shared" ref="H4:H26" si="1">MAX(F4:G4)</f>
        <v>145</v>
      </c>
    </row>
    <row r="5" spans="1:8" ht="18.75" customHeight="1">
      <c r="A5" t="s">
        <v>11</v>
      </c>
      <c r="B5" s="1">
        <v>9</v>
      </c>
      <c r="C5" s="1">
        <v>0</v>
      </c>
      <c r="D5" s="1">
        <v>75</v>
      </c>
      <c r="E5" s="1">
        <v>1084</v>
      </c>
      <c r="F5" s="1">
        <f t="shared" si="0"/>
        <v>1084</v>
      </c>
      <c r="G5" s="1">
        <v>244</v>
      </c>
      <c r="H5" s="1">
        <f t="shared" si="1"/>
        <v>1084</v>
      </c>
    </row>
    <row r="6" spans="1:8" ht="18.75" customHeight="1">
      <c r="A6" t="s">
        <v>12</v>
      </c>
      <c r="B6" s="1">
        <v>13</v>
      </c>
      <c r="C6" s="1">
        <v>0</v>
      </c>
      <c r="D6" s="1">
        <v>5</v>
      </c>
      <c r="E6" s="1">
        <v>2</v>
      </c>
      <c r="F6" s="1">
        <f t="shared" si="0"/>
        <v>13</v>
      </c>
      <c r="G6" s="1">
        <v>146</v>
      </c>
      <c r="H6" s="1">
        <f t="shared" si="1"/>
        <v>146</v>
      </c>
    </row>
    <row r="7" spans="1:8" ht="18.75" customHeight="1">
      <c r="A7" t="s">
        <v>13</v>
      </c>
      <c r="B7" s="1">
        <v>0</v>
      </c>
      <c r="C7" s="1">
        <v>0</v>
      </c>
      <c r="D7" s="1">
        <v>12</v>
      </c>
      <c r="E7" s="1">
        <v>25</v>
      </c>
      <c r="F7" s="1">
        <f t="shared" si="0"/>
        <v>25</v>
      </c>
      <c r="G7" s="1">
        <v>0</v>
      </c>
      <c r="H7" s="1">
        <f t="shared" si="1"/>
        <v>25</v>
      </c>
    </row>
    <row r="8" spans="1:8" ht="18.75" customHeight="1">
      <c r="A8" t="s">
        <v>14</v>
      </c>
      <c r="B8" s="1">
        <v>22</v>
      </c>
      <c r="C8" s="1">
        <v>12</v>
      </c>
      <c r="D8" s="1">
        <v>37</v>
      </c>
      <c r="E8" s="1">
        <v>35</v>
      </c>
      <c r="F8" s="1">
        <f t="shared" si="0"/>
        <v>37</v>
      </c>
      <c r="G8" s="1">
        <v>97</v>
      </c>
      <c r="H8" s="1">
        <f t="shared" si="1"/>
        <v>97</v>
      </c>
    </row>
    <row r="9" spans="1:8" ht="18.75" customHeight="1">
      <c r="A9" t="s">
        <v>15</v>
      </c>
      <c r="B9" s="1">
        <v>0</v>
      </c>
      <c r="C9" s="1">
        <v>0</v>
      </c>
      <c r="D9" s="1">
        <v>0</v>
      </c>
      <c r="E9" s="1">
        <v>8</v>
      </c>
      <c r="F9" s="1">
        <f t="shared" si="0"/>
        <v>8</v>
      </c>
      <c r="G9" s="1">
        <v>4</v>
      </c>
      <c r="H9" s="1">
        <f t="shared" si="1"/>
        <v>8</v>
      </c>
    </row>
    <row r="10" spans="1:8" ht="18.75" customHeight="1">
      <c r="A10" t="s">
        <v>16</v>
      </c>
      <c r="B10" s="1">
        <v>0</v>
      </c>
      <c r="C10" s="1">
        <v>1</v>
      </c>
      <c r="D10" s="1">
        <v>12</v>
      </c>
      <c r="E10" s="1">
        <v>25</v>
      </c>
      <c r="F10" s="1">
        <f t="shared" si="0"/>
        <v>25</v>
      </c>
      <c r="G10" s="1">
        <v>17</v>
      </c>
      <c r="H10" s="1">
        <f t="shared" si="1"/>
        <v>25</v>
      </c>
    </row>
    <row r="11" spans="1:8" ht="18.75" customHeight="1">
      <c r="A11" t="s">
        <v>17</v>
      </c>
      <c r="B11" s="1">
        <v>23</v>
      </c>
      <c r="C11" s="1">
        <v>32</v>
      </c>
      <c r="D11" s="1">
        <v>26</v>
      </c>
      <c r="E11" s="1">
        <v>26</v>
      </c>
      <c r="F11" s="1">
        <f t="shared" si="0"/>
        <v>32</v>
      </c>
      <c r="G11" s="1">
        <v>202</v>
      </c>
      <c r="H11" s="1">
        <f t="shared" si="1"/>
        <v>202</v>
      </c>
    </row>
    <row r="12" spans="1:8" ht="18.75" customHeight="1">
      <c r="A12" t="s">
        <v>18</v>
      </c>
      <c r="B12" s="1">
        <v>0</v>
      </c>
      <c r="C12" s="1">
        <v>0</v>
      </c>
      <c r="D12" s="1">
        <v>0</v>
      </c>
      <c r="E12" s="1">
        <v>17</v>
      </c>
      <c r="F12" s="1">
        <f t="shared" si="0"/>
        <v>17</v>
      </c>
      <c r="G12" s="1">
        <v>45</v>
      </c>
      <c r="H12" s="1">
        <f t="shared" si="1"/>
        <v>45</v>
      </c>
    </row>
    <row r="13" spans="1:8" ht="18.75" customHeight="1">
      <c r="A13" t="s">
        <v>19</v>
      </c>
      <c r="B13" s="1">
        <v>3</v>
      </c>
      <c r="C13" s="1">
        <v>0</v>
      </c>
      <c r="D13" s="1">
        <v>148</v>
      </c>
      <c r="E13" s="1">
        <v>28</v>
      </c>
      <c r="F13" s="1">
        <f t="shared" si="0"/>
        <v>148</v>
      </c>
      <c r="G13" s="1">
        <v>112</v>
      </c>
      <c r="H13" s="1">
        <f t="shared" si="1"/>
        <v>148</v>
      </c>
    </row>
    <row r="14" spans="1:8" ht="18.75" customHeight="1">
      <c r="A14" t="s">
        <v>20</v>
      </c>
      <c r="B14" s="1">
        <v>0</v>
      </c>
      <c r="C14" s="1">
        <v>0</v>
      </c>
      <c r="D14" s="1">
        <v>3</v>
      </c>
      <c r="E14" s="1">
        <v>12</v>
      </c>
      <c r="F14" s="1">
        <f t="shared" si="0"/>
        <v>12</v>
      </c>
      <c r="G14" s="1">
        <v>4</v>
      </c>
      <c r="H14" s="1">
        <f t="shared" si="1"/>
        <v>12</v>
      </c>
    </row>
    <row r="15" spans="1:8" ht="18.75" customHeight="1">
      <c r="A15" t="s">
        <v>21</v>
      </c>
      <c r="B15" s="1">
        <v>0</v>
      </c>
      <c r="C15" s="1">
        <v>0</v>
      </c>
      <c r="D15" s="1">
        <v>2</v>
      </c>
      <c r="E15" s="1">
        <v>30</v>
      </c>
      <c r="F15" s="1">
        <f t="shared" si="0"/>
        <v>30</v>
      </c>
      <c r="G15" s="1">
        <v>0</v>
      </c>
      <c r="H15" s="1">
        <f t="shared" si="1"/>
        <v>30</v>
      </c>
    </row>
    <row r="16" spans="1:8" ht="18.75" customHeight="1">
      <c r="A16" t="s">
        <v>22</v>
      </c>
      <c r="B16" s="1">
        <v>0</v>
      </c>
      <c r="C16" s="1">
        <v>0</v>
      </c>
      <c r="D16" s="1">
        <v>0</v>
      </c>
      <c r="E16" s="1">
        <v>19</v>
      </c>
      <c r="F16" s="1">
        <f t="shared" si="0"/>
        <v>19</v>
      </c>
      <c r="G16" s="1">
        <v>0</v>
      </c>
      <c r="H16" s="1">
        <f t="shared" si="1"/>
        <v>19</v>
      </c>
    </row>
    <row r="17" spans="1:8" ht="18.75" customHeight="1">
      <c r="A17" t="s">
        <v>23</v>
      </c>
      <c r="B17" s="1">
        <v>0</v>
      </c>
      <c r="C17" s="1">
        <v>19</v>
      </c>
      <c r="D17" s="1">
        <v>42</v>
      </c>
      <c r="E17" s="1">
        <v>41</v>
      </c>
      <c r="F17" s="1">
        <f t="shared" si="0"/>
        <v>42</v>
      </c>
      <c r="G17" s="1">
        <v>63</v>
      </c>
      <c r="H17" s="1">
        <f t="shared" si="1"/>
        <v>63</v>
      </c>
    </row>
    <row r="18" spans="1:8" ht="18.75" customHeight="1">
      <c r="A18" t="s">
        <v>24</v>
      </c>
      <c r="B18" s="1">
        <v>0</v>
      </c>
      <c r="C18" s="1">
        <v>0</v>
      </c>
      <c r="D18" s="1">
        <v>0</v>
      </c>
      <c r="E18" s="1">
        <v>0</v>
      </c>
      <c r="F18" s="1">
        <f t="shared" si="0"/>
        <v>0</v>
      </c>
      <c r="G18" s="1">
        <v>38</v>
      </c>
      <c r="H18" s="1">
        <f t="shared" si="1"/>
        <v>38</v>
      </c>
    </row>
    <row r="19" spans="1:8" ht="18.75" customHeight="1">
      <c r="A19" t="s">
        <v>25</v>
      </c>
      <c r="B19" s="1">
        <v>0</v>
      </c>
      <c r="C19" s="1">
        <v>0</v>
      </c>
      <c r="D19" s="1">
        <v>0</v>
      </c>
      <c r="E19" s="1">
        <v>4</v>
      </c>
      <c r="F19" s="1">
        <f t="shared" si="0"/>
        <v>4</v>
      </c>
      <c r="G19" s="1"/>
      <c r="H19" s="1">
        <f t="shared" si="1"/>
        <v>4</v>
      </c>
    </row>
    <row r="20" spans="1:8" ht="18.75" customHeight="1">
      <c r="A20" t="s">
        <v>26</v>
      </c>
      <c r="B20" s="1">
        <v>1</v>
      </c>
      <c r="C20" s="1">
        <v>1</v>
      </c>
      <c r="D20" s="1">
        <v>15</v>
      </c>
      <c r="E20" s="1">
        <v>120</v>
      </c>
      <c r="F20" s="1">
        <f t="shared" si="0"/>
        <v>120</v>
      </c>
      <c r="G20" s="1">
        <v>34</v>
      </c>
      <c r="H20" s="1">
        <f t="shared" si="1"/>
        <v>120</v>
      </c>
    </row>
    <row r="21" spans="1:8" ht="18.75" customHeight="1">
      <c r="A21" t="s">
        <v>27</v>
      </c>
      <c r="B21" s="1">
        <v>15</v>
      </c>
      <c r="C21" s="1">
        <v>0</v>
      </c>
      <c r="D21" s="1">
        <v>31</v>
      </c>
      <c r="E21" s="1">
        <v>5</v>
      </c>
      <c r="F21" s="1">
        <f t="shared" si="0"/>
        <v>31</v>
      </c>
      <c r="G21" s="1">
        <v>48</v>
      </c>
      <c r="H21" s="1">
        <f t="shared" si="1"/>
        <v>48</v>
      </c>
    </row>
    <row r="22" spans="1:8" ht="18.75" customHeight="1">
      <c r="A22" t="s">
        <v>28</v>
      </c>
      <c r="B22" s="1">
        <v>1</v>
      </c>
      <c r="C22" s="1">
        <v>0</v>
      </c>
      <c r="D22" s="1">
        <v>0</v>
      </c>
      <c r="E22" s="1">
        <v>0</v>
      </c>
      <c r="F22" s="1">
        <f>MAX(B22:E22)</f>
        <v>1</v>
      </c>
      <c r="G22" s="1">
        <v>31</v>
      </c>
      <c r="H22" s="1">
        <f t="shared" si="1"/>
        <v>31</v>
      </c>
    </row>
    <row r="23" spans="1:8" ht="18.75" customHeight="1">
      <c r="A23" t="s">
        <v>29</v>
      </c>
      <c r="B23" s="1">
        <v>0</v>
      </c>
      <c r="C23" s="1">
        <v>1</v>
      </c>
      <c r="D23" s="1">
        <v>10</v>
      </c>
      <c r="E23" s="1">
        <v>3</v>
      </c>
      <c r="F23" s="1">
        <f t="shared" si="0"/>
        <v>10</v>
      </c>
      <c r="G23" s="1">
        <v>10</v>
      </c>
      <c r="H23" s="1">
        <f t="shared" si="1"/>
        <v>10</v>
      </c>
    </row>
    <row r="24" spans="1:8" ht="18.75" customHeight="1">
      <c r="A24" t="s">
        <v>30</v>
      </c>
      <c r="B24" s="1">
        <v>0</v>
      </c>
      <c r="C24" s="1">
        <v>5</v>
      </c>
      <c r="D24" s="1">
        <v>0</v>
      </c>
      <c r="E24" s="1">
        <v>0</v>
      </c>
      <c r="F24" s="1">
        <f t="shared" si="0"/>
        <v>5</v>
      </c>
      <c r="G24" s="1">
        <v>50</v>
      </c>
      <c r="H24" s="1">
        <f t="shared" si="1"/>
        <v>50</v>
      </c>
    </row>
    <row r="25" spans="1:8" ht="18.75" customHeight="1">
      <c r="A25" t="s">
        <v>31</v>
      </c>
      <c r="B25" s="1">
        <v>36</v>
      </c>
      <c r="C25" s="1"/>
      <c r="D25" s="1">
        <v>20</v>
      </c>
      <c r="E25" s="1">
        <v>16</v>
      </c>
      <c r="F25" s="1">
        <f t="shared" si="0"/>
        <v>36</v>
      </c>
      <c r="G25" s="1">
        <v>86</v>
      </c>
      <c r="H25" s="1">
        <f t="shared" si="1"/>
        <v>86</v>
      </c>
    </row>
    <row r="26" spans="1:8" ht="18.75" customHeight="1">
      <c r="A26" t="s">
        <v>32</v>
      </c>
      <c r="B26" s="1"/>
      <c r="C26" s="1">
        <v>1</v>
      </c>
      <c r="D26" s="1">
        <v>4</v>
      </c>
      <c r="E26" s="1"/>
      <c r="F26" s="1">
        <f t="shared" si="0"/>
        <v>4</v>
      </c>
      <c r="G26" s="1">
        <v>80</v>
      </c>
      <c r="H26" s="1">
        <f t="shared" si="1"/>
        <v>80</v>
      </c>
    </row>
    <row r="27" spans="1:8" ht="18.75" customHeight="1">
      <c r="A27" t="s">
        <v>33</v>
      </c>
      <c r="B27" s="3">
        <f>SUM(Table1[How many direct loans did your organization provide?])</f>
        <v>131</v>
      </c>
      <c r="C27" s="3">
        <f>SUM(Table1[How many package loans did your organization provide?])</f>
        <v>72</v>
      </c>
      <c r="D27" s="3">
        <f>SUM(Table1[How many entrepreneurs did you assist with PPP loans?])</f>
        <v>477</v>
      </c>
      <c r="E27" s="2">
        <f>SUM(Table1[How many entrepreneurs did you assist with obtaining grants- from local, state, federal, or private sources?])</f>
        <v>1551</v>
      </c>
      <c r="F27" s="2">
        <f>SUM(Table1[Highest Number of Entrepreneurs Who Received Any One Type of Cash Assistance])</f>
        <v>1755</v>
      </c>
      <c r="G27" s="3">
        <f>SUM(Table1[How many entrepreneurs did your organization provide TECHNICAL ASSISTANCE to?])</f>
        <v>1547</v>
      </c>
      <c r="H27" s="5">
        <f>SUM(Table1[Greater value of the number of entrepreneurs who recieved any one type of cash assistance or entreprenuers that your organization provided TECHNICAL ASSISTANCE to])</f>
        <v>2607</v>
      </c>
    </row>
    <row r="28" spans="1:8">
      <c r="F28" s="2"/>
      <c r="H28" s="2"/>
    </row>
  </sheetData>
  <phoneticPr fontId="18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381C01D0744488C79200BBAF9BC5F" ma:contentTypeVersion="15" ma:contentTypeDescription="Create a new document." ma:contentTypeScope="" ma:versionID="c0e665e893cdc815b4fd2608a3b866fe">
  <xsd:schema xmlns:xsd="http://www.w3.org/2001/XMLSchema" xmlns:xs="http://www.w3.org/2001/XMLSchema" xmlns:p="http://schemas.microsoft.com/office/2006/metadata/properties" xmlns:ns2="5c3120aa-4362-40a7-b179-624d31c9584b" xmlns:ns3="1ddc0a50-9fb7-477b-a615-6be3ff4e0548" targetNamespace="http://schemas.microsoft.com/office/2006/metadata/properties" ma:root="true" ma:fieldsID="0a27c2e42f4e3a48bf862c1a981029f6" ns2:_="" ns3:_="">
    <xsd:import namespace="5c3120aa-4362-40a7-b179-624d31c9584b"/>
    <xsd:import namespace="1ddc0a50-9fb7-477b-a615-6be3ff4e05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120aa-4362-40a7-b179-624d31c958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c0a50-9fb7-477b-a615-6be3ff4e0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26B354-E2F2-4030-9AFB-B47C13A934CB}"/>
</file>

<file path=customXml/itemProps2.xml><?xml version="1.0" encoding="utf-8"?>
<ds:datastoreItem xmlns:ds="http://schemas.openxmlformats.org/officeDocument/2006/customXml" ds:itemID="{08C951E2-62A7-416D-BF50-199BEFC9E097}"/>
</file>

<file path=customXml/itemProps3.xml><?xml version="1.0" encoding="utf-8"?>
<ds:datastoreItem xmlns:ds="http://schemas.openxmlformats.org/officeDocument/2006/customXml" ds:itemID="{9471EE11-B54F-41B9-BF54-92047EA934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Fitterer</dc:creator>
  <cp:keywords/>
  <dc:description/>
  <cp:lastModifiedBy>Liam Baxter-Healey</cp:lastModifiedBy>
  <cp:revision/>
  <dcterms:created xsi:type="dcterms:W3CDTF">2021-04-28T16:44:26Z</dcterms:created>
  <dcterms:modified xsi:type="dcterms:W3CDTF">2021-07-28T15:34:15Z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0x010100F77381C01D0744488C79200BBAF9BC5F</vt:lpwstr>
  </property>
</Properties>
</file>