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Tables Needing Changes/"/>
    </mc:Choice>
  </mc:AlternateContent>
  <xr:revisionPtr revIDLastSave="113" documentId="8_{86B91DBC-A071-424C-B6AA-50AD40928815}" xr6:coauthVersionLast="47" xr6:coauthVersionMax="47" xr10:uidLastSave="{EBF0C00F-4277-4540-B54E-42A0F8F586E8}"/>
  <bookViews>
    <workbookView xWindow="40980" yWindow="-60" windowWidth="28920" windowHeight="15870" xr2:uid="{00000000-000D-0000-FFFF-FFFF00000000}"/>
  </bookViews>
  <sheets>
    <sheet name="financial_stability_services_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D28" i="1"/>
  <c r="C28" i="1"/>
  <c r="J28" i="1"/>
</calcChain>
</file>

<file path=xl/sharedStrings.xml><?xml version="1.0" encoding="utf-8"?>
<sst xmlns="http://schemas.openxmlformats.org/spreadsheetml/2006/main" count="89" uniqueCount="39">
  <si>
    <t>Member</t>
  </si>
  <si>
    <t>Did your organization provide tax preparation services this past year?</t>
  </si>
  <si>
    <t>How many households received tax preparation services?</t>
  </si>
  <si>
    <t>What is the total value of Earned Income Tax Credits received by these households?</t>
  </si>
  <si>
    <t>Did your organization provide Individual Development Account (IDA) programs this past year?</t>
  </si>
  <si>
    <t>How many active participants did you have in your program(s)?</t>
  </si>
  <si>
    <t>What is the total value of IDA dollars saved by these participants as a result of your program(s)?</t>
  </si>
  <si>
    <t>How many households received individual financial counseling or coaching during this past year?</t>
  </si>
  <si>
    <t>Total # of Families Assisted</t>
  </si>
  <si>
    <t>EITC and IDAs</t>
  </si>
  <si>
    <t>ACT Lawrence</t>
  </si>
  <si>
    <t>No</t>
  </si>
  <si>
    <t>Allston Brighton CDC</t>
  </si>
  <si>
    <t>Asian CDC</t>
  </si>
  <si>
    <t>Yes</t>
  </si>
  <si>
    <t>CEDC-SM</t>
  </si>
  <si>
    <t>Codman Square NDC</t>
  </si>
  <si>
    <t xml:space="preserve">Community Teamwork, Inc. </t>
  </si>
  <si>
    <t>Fenway CDC</t>
  </si>
  <si>
    <t>Homeowners Rehabilitation, Inc.</t>
  </si>
  <si>
    <t>Housing Assistance Corporation</t>
  </si>
  <si>
    <t>Housing Corporation of Arlington</t>
  </si>
  <si>
    <t>Inquilinos Boricuas en Accion</t>
  </si>
  <si>
    <t>Jamaica Plain NDC</t>
  </si>
  <si>
    <t>Just A Start</t>
  </si>
  <si>
    <t>Lawrence CommunityWorks Inc.</t>
  </si>
  <si>
    <t>Lena Park CDC</t>
  </si>
  <si>
    <t>Main South CDC</t>
  </si>
  <si>
    <t>Neighborhood of Affordable Housing (NOAH)</t>
  </si>
  <si>
    <t>NeighborWorks Housing Solutions</t>
  </si>
  <si>
    <t>NewVue Communities</t>
  </si>
  <si>
    <t>North Shore CDC</t>
  </si>
  <si>
    <t>Somerville Community Corporation</t>
  </si>
  <si>
    <t>South Middlesex Opportunity Council, Inc.</t>
  </si>
  <si>
    <t>Springfield Neighborhood Housing Services</t>
  </si>
  <si>
    <t>The Neighborhood Developers</t>
  </si>
  <si>
    <t>Urban Edge Housing Corporation</t>
  </si>
  <si>
    <t>Way Finders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</si>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</sst>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42" applyNumberFormat="1" applyFont="1"/>
    <xf numFmtId="165" fontId="0" fillId="0" borderId="0" xfId="43" applyNumberFormat="1" applyFont="1"/>
    <xf numFmtId="164" fontId="0" fillId="0" borderId="0" xfId="42" applyNumberFormat="1" applyFont="1" applyFill="1"/>
    <xf numFmtId="165" fontId="0" fillId="0" borderId="0" xfId="43" applyNumberFormat="1" applyFont="1" applyFill="1"/>
    <xf numFmtId="0" fontId="0" fillId="0" borderId="0" xfId="0" applyAlignment="1">
      <alignment wrapText="1"/>
    </xf>
    <xf numFmtId="0" fontId="0" fillId="0" borderId="0" xfId="0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fill>
        <patternFill patternType="none">
          <fgColor indexed="64"/>
          <bgColor auto="1"/>
        </patternFill>
      </fill>
    </dxf>
    <dxf>
      <numFmt numFmtId="164" formatCode="_(* #,##0_);_(* \(#,##0\);_(* &quot;-&quot;??_);_(@_)"/>
    </dxf>
    <dxf>
      <fill>
        <patternFill patternType="none">
          <fgColor indexed="64"/>
          <bgColor auto="1"/>
        </patternFill>
      </fill>
    </dxf>
    <dxf>
      <numFmt numFmtId="165" formatCode="_(&quot;$&quot;* #,##0_);_(&quot;$&quot;* \(#,##0\);_(&quot;$&quot;* &quot;-&quot;??_);_(@_)"/>
    </dxf>
    <dxf>
      <fill>
        <patternFill patternType="none">
          <fgColor indexed="64"/>
          <bgColor auto="1"/>
        </patternFill>
      </fill>
    </dxf>
    <dxf>
      <numFmt numFmtId="164" formatCode="_(* #,##0_);_(* \(#,##0\);_(* &quot;-&quot;??_);_(@_)"/>
    </dxf>
    <dxf>
      <fill>
        <patternFill patternType="none">
          <fgColor indexed="64"/>
          <bgColor auto="1"/>
        </patternFill>
      </fill>
    </dxf>
    <dxf>
      <numFmt numFmtId="165" formatCode="_(&quot;$&quot;* #,##0_);_(&quot;$&quot;* \(#,##0\);_(&quot;$&quot;* &quot;-&quot;??_);_(@_)"/>
    </dxf>
    <dxf>
      <fill>
        <patternFill patternType="none">
          <fgColor indexed="64"/>
          <bgColor auto="1"/>
        </patternFill>
      </fill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" totalsRowCount="1">
  <autoFilter ref="A1:J27" xr:uid="{00000000-0009-0000-0100-000001000000}"/>
  <sortState xmlns:xlrd2="http://schemas.microsoft.com/office/spreadsheetml/2017/richdata2" ref="A2:J27">
    <sortCondition ref="A2:A27"/>
  </sortState>
  <tableColumns count="10">
    <tableColumn id="1" xr3:uid="{00000000-0010-0000-0000-000001000000}" name="Member" totalsRowLabel="Total"/>
    <tableColumn id="2" xr3:uid="{00000000-0010-0000-0000-000002000000}" name="Did your organization provide tax preparation services this past year?"/>
    <tableColumn id="3" xr3:uid="{00000000-0010-0000-0000-000003000000}" name="How many households received tax preparation services?" totalsRowFunction="sum" dataDxfId="11" totalsRowDxfId="10" dataCellStyle="Comma"/>
    <tableColumn id="4" xr3:uid="{00000000-0010-0000-0000-000004000000}" name="What is the total value of Earned Income Tax Credits received by these households?" totalsRowFunction="sum" dataDxfId="9" totalsRowDxfId="8" dataCellStyle="Currency"/>
    <tableColumn id="5" xr3:uid="{00000000-0010-0000-0000-000005000000}" name="Did your organization provide Individual Development Account (IDA) programs this past year?"/>
    <tableColumn id="6" xr3:uid="{00000000-0010-0000-0000-000006000000}" name="How many active participants did you have in your program(s)?" totalsRowFunction="custom" dataDxfId="7" totalsRowDxfId="6" dataCellStyle="Comma">
      <totalsRowFormula>SUM(Table1[How many active participants did you have in your program(s)?])</totalsRowFormula>
    </tableColumn>
    <tableColumn id="7" xr3:uid="{00000000-0010-0000-0000-000007000000}" name="What is the total value of IDA dollars saved by these participants as a result of your program(s)?" totalsRowFunction="custom" dataDxfId="5" totalsRowDxfId="4" dataCellStyle="Currency">
      <totalsRowFormula>SUM(Table1[What is the total value of IDA dollars saved by these participants as a result of your program(s)?])</totalsRowFormula>
    </tableColumn>
    <tableColumn id="8" xr3:uid="{00000000-0010-0000-0000-000008000000}" name="How many households received individual financial counseling or coaching during this past year?" totalsRowFunction="custom" dataDxfId="3" totalsRowDxfId="2" dataCellStyle="Comma">
      <totalsRowFormula>SUM(Table1[How many households received individual financial counseling or coaching during this past year?])</totalsRowFormula>
    </tableColumn>
    <tableColumn id="9" xr3:uid="{00000000-0010-0000-0000-000009000000}" name="Total # of Families Assisted" totalsRowFunction="custom" dataDxfId="1" dataCellStyle="Comma">
      <totalsRowFormula>SUM(Table1[Total '# of Families Assisted])</totalsRowFormula>
    </tableColumn>
    <tableColumn id="10" xr3:uid="{00000000-0010-0000-0000-00000A000000}" name="EITC and IDAs" totalsRowFunction="sum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pane ySplit="1" topLeftCell="A2" activePane="bottomLeft" state="frozen"/>
      <selection pane="bottomLeft" activeCell="I35" sqref="I35"/>
    </sheetView>
  </sheetViews>
  <sheetFormatPr defaultRowHeight="14.25" x14ac:dyDescent="0.45"/>
  <cols>
    <col min="1" max="1" width="42.265625" bestFit="1" customWidth="1"/>
    <col min="2" max="2" width="22.3984375" customWidth="1"/>
    <col min="3" max="3" width="24.3984375" customWidth="1"/>
    <col min="4" max="4" width="28.86328125" customWidth="1"/>
    <col min="5" max="5" width="33.265625" customWidth="1"/>
    <col min="6" max="6" width="25.59765625" customWidth="1"/>
    <col min="7" max="7" width="33.1328125" customWidth="1"/>
    <col min="8" max="8" width="30.73046875" customWidth="1"/>
    <col min="9" max="9" width="27.73046875" bestFit="1" customWidth="1"/>
    <col min="10" max="10" width="15.265625" bestFit="1" customWidth="1"/>
  </cols>
  <sheetData>
    <row r="1" spans="1:10" ht="46.5" customHeight="1" x14ac:dyDescent="0.45">
      <c r="A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</row>
    <row r="2" spans="1:10" x14ac:dyDescent="0.45">
      <c r="A2" t="s">
        <v>10</v>
      </c>
      <c r="B2" t="s">
        <v>11</v>
      </c>
      <c r="C2" s="1"/>
      <c r="D2" s="2"/>
      <c r="E2" t="s">
        <v>11</v>
      </c>
      <c r="F2" s="1"/>
      <c r="G2" s="2"/>
      <c r="H2" s="1">
        <v>332</v>
      </c>
      <c r="I2" s="1">
        <v>332</v>
      </c>
      <c r="J2" s="2">
        <v>0</v>
      </c>
    </row>
    <row r="3" spans="1:10" x14ac:dyDescent="0.45">
      <c r="A3" t="s">
        <v>12</v>
      </c>
      <c r="B3" t="s">
        <v>11</v>
      </c>
      <c r="C3" s="1"/>
      <c r="D3" s="2"/>
      <c r="E3" t="s">
        <v>11</v>
      </c>
      <c r="F3" s="1"/>
      <c r="G3" s="2"/>
      <c r="H3" s="1">
        <v>60</v>
      </c>
      <c r="I3" s="1">
        <v>60</v>
      </c>
      <c r="J3" s="2">
        <v>0</v>
      </c>
    </row>
    <row r="4" spans="1:10" x14ac:dyDescent="0.45">
      <c r="A4" t="s">
        <v>13</v>
      </c>
      <c r="B4" t="s">
        <v>11</v>
      </c>
      <c r="C4" s="1"/>
      <c r="D4" s="2"/>
      <c r="E4" t="s">
        <v>14</v>
      </c>
      <c r="F4" s="1">
        <v>10</v>
      </c>
      <c r="G4" s="2">
        <v>48000</v>
      </c>
      <c r="H4" s="1">
        <v>20</v>
      </c>
      <c r="I4" s="1">
        <v>30</v>
      </c>
      <c r="J4" s="2">
        <v>48000</v>
      </c>
    </row>
    <row r="5" spans="1:10" x14ac:dyDescent="0.45">
      <c r="A5" t="s">
        <v>15</v>
      </c>
      <c r="B5" t="s">
        <v>14</v>
      </c>
      <c r="C5" s="1">
        <v>1772</v>
      </c>
      <c r="D5" s="2">
        <v>900000</v>
      </c>
      <c r="E5" t="s">
        <v>11</v>
      </c>
      <c r="F5" s="1"/>
      <c r="G5" s="2"/>
      <c r="H5" s="1">
        <v>9</v>
      </c>
      <c r="I5" s="1">
        <v>1781</v>
      </c>
      <c r="J5" s="2">
        <v>900000</v>
      </c>
    </row>
    <row r="6" spans="1:10" x14ac:dyDescent="0.45">
      <c r="A6" t="s">
        <v>16</v>
      </c>
      <c r="B6" t="s">
        <v>11</v>
      </c>
      <c r="C6" s="1"/>
      <c r="D6" s="2"/>
      <c r="E6" t="s">
        <v>11</v>
      </c>
      <c r="F6" s="1"/>
      <c r="G6" s="2"/>
      <c r="H6" s="1">
        <v>63</v>
      </c>
      <c r="I6" s="1">
        <v>63</v>
      </c>
      <c r="J6" s="2">
        <v>0</v>
      </c>
    </row>
    <row r="7" spans="1:10" x14ac:dyDescent="0.45">
      <c r="A7" t="s">
        <v>17</v>
      </c>
      <c r="B7" t="s">
        <v>14</v>
      </c>
      <c r="C7" s="1">
        <v>486</v>
      </c>
      <c r="D7" s="2">
        <v>1024698</v>
      </c>
      <c r="E7" t="s">
        <v>14</v>
      </c>
      <c r="F7" s="1">
        <v>8</v>
      </c>
      <c r="G7" s="2">
        <v>16000</v>
      </c>
      <c r="H7" s="1">
        <v>347</v>
      </c>
      <c r="I7" s="1">
        <v>841</v>
      </c>
      <c r="J7" s="2">
        <v>1040698</v>
      </c>
    </row>
    <row r="8" spans="1:10" x14ac:dyDescent="0.45">
      <c r="A8" t="s">
        <v>18</v>
      </c>
      <c r="B8" t="s">
        <v>14</v>
      </c>
      <c r="C8" s="1">
        <v>2</v>
      </c>
      <c r="D8" s="2">
        <v>0</v>
      </c>
      <c r="E8" t="s">
        <v>11</v>
      </c>
      <c r="F8" s="1"/>
      <c r="G8" s="2"/>
      <c r="H8" s="1">
        <v>97</v>
      </c>
      <c r="I8" s="1">
        <v>99</v>
      </c>
      <c r="J8" s="2">
        <v>0</v>
      </c>
    </row>
    <row r="9" spans="1:10" x14ac:dyDescent="0.45">
      <c r="A9" t="s">
        <v>19</v>
      </c>
      <c r="B9" t="s">
        <v>11</v>
      </c>
      <c r="C9" s="1"/>
      <c r="D9" s="2"/>
      <c r="E9" t="s">
        <v>11</v>
      </c>
      <c r="F9" s="1"/>
      <c r="G9" s="2"/>
      <c r="H9" s="1">
        <v>5</v>
      </c>
      <c r="I9" s="1">
        <v>5</v>
      </c>
      <c r="J9" s="2">
        <v>0</v>
      </c>
    </row>
    <row r="10" spans="1:10" x14ac:dyDescent="0.45">
      <c r="A10" t="s">
        <v>20</v>
      </c>
      <c r="B10" t="s">
        <v>11</v>
      </c>
      <c r="C10" s="1"/>
      <c r="D10" s="2"/>
      <c r="E10" t="s">
        <v>11</v>
      </c>
      <c r="F10" s="1"/>
      <c r="G10" s="2"/>
      <c r="H10" s="1">
        <v>42</v>
      </c>
      <c r="I10" s="1">
        <v>42</v>
      </c>
      <c r="J10" s="2">
        <v>0</v>
      </c>
    </row>
    <row r="11" spans="1:10" x14ac:dyDescent="0.45">
      <c r="A11" t="s">
        <v>21</v>
      </c>
      <c r="B11" t="s">
        <v>11</v>
      </c>
      <c r="C11" s="1"/>
      <c r="D11" s="2"/>
      <c r="E11" t="s">
        <v>11</v>
      </c>
      <c r="F11" s="1"/>
      <c r="G11" s="2"/>
      <c r="H11" s="1">
        <v>15</v>
      </c>
      <c r="I11" s="1">
        <v>15</v>
      </c>
      <c r="J11" s="2">
        <v>0</v>
      </c>
    </row>
    <row r="12" spans="1:10" x14ac:dyDescent="0.45">
      <c r="A12" t="s">
        <v>22</v>
      </c>
      <c r="B12" t="s">
        <v>11</v>
      </c>
      <c r="C12" s="1"/>
      <c r="D12" s="2"/>
      <c r="E12" t="s">
        <v>11</v>
      </c>
      <c r="F12" s="1"/>
      <c r="G12" s="2"/>
      <c r="H12" s="1">
        <v>163</v>
      </c>
      <c r="I12" s="1">
        <v>163</v>
      </c>
      <c r="J12" s="2">
        <v>0</v>
      </c>
    </row>
    <row r="13" spans="1:10" x14ac:dyDescent="0.45">
      <c r="A13" t="s">
        <v>23</v>
      </c>
      <c r="B13" t="s">
        <v>11</v>
      </c>
      <c r="C13" s="1"/>
      <c r="D13" s="2"/>
      <c r="E13" t="s">
        <v>11</v>
      </c>
      <c r="F13" s="1"/>
      <c r="G13" s="2"/>
      <c r="H13" s="1">
        <v>80</v>
      </c>
      <c r="I13" s="1">
        <v>80</v>
      </c>
      <c r="J13" s="2">
        <v>0</v>
      </c>
    </row>
    <row r="14" spans="1:10" x14ac:dyDescent="0.45">
      <c r="A14" t="s">
        <v>24</v>
      </c>
      <c r="B14" t="s">
        <v>14</v>
      </c>
      <c r="C14" s="1">
        <v>267</v>
      </c>
      <c r="D14" s="2">
        <v>99000</v>
      </c>
      <c r="E14" t="s">
        <v>14</v>
      </c>
      <c r="F14" s="1">
        <v>24</v>
      </c>
      <c r="G14" s="2">
        <v>500</v>
      </c>
      <c r="H14" s="1">
        <v>268</v>
      </c>
      <c r="I14" s="1">
        <v>559</v>
      </c>
      <c r="J14" s="2">
        <v>99500</v>
      </c>
    </row>
    <row r="15" spans="1:10" x14ac:dyDescent="0.45">
      <c r="A15" t="s">
        <v>25</v>
      </c>
      <c r="B15" t="s">
        <v>11</v>
      </c>
      <c r="C15" s="1"/>
      <c r="D15" s="2"/>
      <c r="E15" t="s">
        <v>14</v>
      </c>
      <c r="F15" s="1">
        <v>16</v>
      </c>
      <c r="G15" s="2">
        <v>19200</v>
      </c>
      <c r="H15" s="1">
        <v>161</v>
      </c>
      <c r="I15" s="1">
        <v>177</v>
      </c>
      <c r="J15" s="2">
        <v>19200</v>
      </c>
    </row>
    <row r="16" spans="1:10" x14ac:dyDescent="0.45">
      <c r="A16" t="s">
        <v>26</v>
      </c>
      <c r="B16" t="s">
        <v>11</v>
      </c>
      <c r="C16" s="1"/>
      <c r="D16" s="2"/>
      <c r="E16" t="s">
        <v>11</v>
      </c>
      <c r="F16" s="1"/>
      <c r="G16" s="2"/>
      <c r="H16" s="1">
        <v>11</v>
      </c>
      <c r="I16" s="1">
        <v>11</v>
      </c>
      <c r="J16" s="2">
        <v>0</v>
      </c>
    </row>
    <row r="17" spans="1:10" x14ac:dyDescent="0.45">
      <c r="A17" t="s">
        <v>27</v>
      </c>
      <c r="B17" t="s">
        <v>14</v>
      </c>
      <c r="C17" s="1">
        <v>187</v>
      </c>
      <c r="D17" s="2">
        <v>189853</v>
      </c>
      <c r="E17" t="s">
        <v>11</v>
      </c>
      <c r="F17" s="1"/>
      <c r="G17" s="2"/>
      <c r="H17" s="1">
        <v>10</v>
      </c>
      <c r="I17" s="1">
        <v>197</v>
      </c>
      <c r="J17" s="2">
        <v>189853</v>
      </c>
    </row>
    <row r="18" spans="1:10" x14ac:dyDescent="0.45">
      <c r="A18" t="s">
        <v>28</v>
      </c>
      <c r="B18" t="s">
        <v>14</v>
      </c>
      <c r="C18" s="1">
        <v>95</v>
      </c>
      <c r="D18" s="2">
        <v>166233</v>
      </c>
      <c r="E18" t="s">
        <v>11</v>
      </c>
      <c r="F18" s="1"/>
      <c r="G18" s="2"/>
      <c r="H18" s="1">
        <v>87</v>
      </c>
      <c r="I18" s="1">
        <v>182</v>
      </c>
      <c r="J18" s="2">
        <v>166233</v>
      </c>
    </row>
    <row r="19" spans="1:10" x14ac:dyDescent="0.45">
      <c r="A19" t="s">
        <v>29</v>
      </c>
      <c r="B19" t="s">
        <v>14</v>
      </c>
      <c r="C19" s="1">
        <v>258</v>
      </c>
      <c r="D19" s="2">
        <v>139044</v>
      </c>
      <c r="E19" t="s">
        <v>11</v>
      </c>
      <c r="F19" s="1"/>
      <c r="G19" s="2"/>
      <c r="H19" s="1">
        <v>126</v>
      </c>
      <c r="I19" s="1">
        <v>384</v>
      </c>
      <c r="J19" s="2">
        <v>139044</v>
      </c>
    </row>
    <row r="20" spans="1:10" x14ac:dyDescent="0.45">
      <c r="A20" t="s">
        <v>30</v>
      </c>
      <c r="B20" t="s">
        <v>11</v>
      </c>
      <c r="C20" s="1"/>
      <c r="D20" s="2"/>
      <c r="E20" t="s">
        <v>11</v>
      </c>
      <c r="F20" s="1"/>
      <c r="G20" s="2"/>
      <c r="H20" s="1">
        <v>90</v>
      </c>
      <c r="I20" s="1">
        <v>90</v>
      </c>
      <c r="J20" s="2">
        <v>0</v>
      </c>
    </row>
    <row r="21" spans="1:10" x14ac:dyDescent="0.45">
      <c r="A21" t="s">
        <v>31</v>
      </c>
      <c r="B21" t="s">
        <v>14</v>
      </c>
      <c r="C21" s="1">
        <v>93</v>
      </c>
      <c r="D21" s="2">
        <v>173120</v>
      </c>
      <c r="E21" t="s">
        <v>11</v>
      </c>
      <c r="F21" s="1"/>
      <c r="G21" s="2"/>
      <c r="H21" s="1">
        <v>160</v>
      </c>
      <c r="I21" s="1">
        <v>253</v>
      </c>
      <c r="J21" s="2">
        <v>173120</v>
      </c>
    </row>
    <row r="22" spans="1:10" x14ac:dyDescent="0.45">
      <c r="A22" t="s">
        <v>32</v>
      </c>
      <c r="B22" t="s">
        <v>11</v>
      </c>
      <c r="C22" s="1"/>
      <c r="D22" s="2"/>
      <c r="E22" t="s">
        <v>11</v>
      </c>
      <c r="F22" s="1"/>
      <c r="G22" s="2"/>
      <c r="H22" s="1">
        <v>50</v>
      </c>
      <c r="I22" s="1">
        <v>50</v>
      </c>
      <c r="J22" s="2">
        <v>0</v>
      </c>
    </row>
    <row r="23" spans="1:10" x14ac:dyDescent="0.45">
      <c r="A23" t="s">
        <v>33</v>
      </c>
      <c r="B23" t="s">
        <v>14</v>
      </c>
      <c r="C23" s="1">
        <v>338</v>
      </c>
      <c r="D23" s="2">
        <v>248092</v>
      </c>
      <c r="E23" t="s">
        <v>11</v>
      </c>
      <c r="F23" s="1"/>
      <c r="G23" s="2"/>
      <c r="H23" s="1">
        <v>125</v>
      </c>
      <c r="I23" s="1">
        <v>463</v>
      </c>
      <c r="J23" s="2">
        <v>248092</v>
      </c>
    </row>
    <row r="24" spans="1:10" x14ac:dyDescent="0.45">
      <c r="A24" t="s">
        <v>34</v>
      </c>
      <c r="B24" t="s">
        <v>11</v>
      </c>
      <c r="C24" s="1"/>
      <c r="D24" s="2"/>
      <c r="E24" t="s">
        <v>11</v>
      </c>
      <c r="F24" s="1"/>
      <c r="G24" s="2"/>
      <c r="H24" s="1">
        <v>80</v>
      </c>
      <c r="I24" s="1">
        <v>80</v>
      </c>
      <c r="J24" s="2">
        <v>0</v>
      </c>
    </row>
    <row r="25" spans="1:10" x14ac:dyDescent="0.45">
      <c r="A25" t="s">
        <v>35</v>
      </c>
      <c r="B25" t="s">
        <v>14</v>
      </c>
      <c r="C25" s="1">
        <v>485</v>
      </c>
      <c r="D25" s="2">
        <v>189122</v>
      </c>
      <c r="E25" t="s">
        <v>11</v>
      </c>
      <c r="F25" s="1"/>
      <c r="G25" s="2"/>
      <c r="H25" s="1">
        <v>223</v>
      </c>
      <c r="I25" s="1">
        <v>708</v>
      </c>
      <c r="J25" s="2">
        <v>189122</v>
      </c>
    </row>
    <row r="26" spans="1:10" x14ac:dyDescent="0.45">
      <c r="A26" t="s">
        <v>36</v>
      </c>
      <c r="B26" t="s">
        <v>14</v>
      </c>
      <c r="C26" s="1">
        <v>354</v>
      </c>
      <c r="D26" s="2">
        <v>177466</v>
      </c>
      <c r="E26" t="s">
        <v>11</v>
      </c>
      <c r="F26" s="1"/>
      <c r="G26" s="2"/>
      <c r="H26" s="1">
        <v>96</v>
      </c>
      <c r="I26" s="1">
        <v>450</v>
      </c>
      <c r="J26" s="2">
        <v>177466</v>
      </c>
    </row>
    <row r="27" spans="1:10" x14ac:dyDescent="0.45">
      <c r="A27" t="s">
        <v>37</v>
      </c>
      <c r="B27" t="s">
        <v>11</v>
      </c>
      <c r="C27" s="1"/>
      <c r="D27" s="2"/>
      <c r="E27" t="s">
        <v>11</v>
      </c>
      <c r="F27" s="1"/>
      <c r="G27" s="2"/>
      <c r="H27" s="1">
        <v>158</v>
      </c>
      <c r="I27" s="1">
        <v>158</v>
      </c>
      <c r="J27" s="2">
        <v>0</v>
      </c>
    </row>
    <row r="28" spans="1:10" x14ac:dyDescent="0.45">
      <c r="A28" t="s">
        <v>38</v>
      </c>
      <c r="C28" s="3">
        <f>SUBTOTAL(109,Table1[How many households received tax preparation services?])</f>
        <v>4337</v>
      </c>
      <c r="D28" s="4">
        <f>SUBTOTAL(109,Table1[What is the total value of Earned Income Tax Credits received by these households?])</f>
        <v>3306628</v>
      </c>
      <c r="F28" s="3">
        <f>SUM(Table1[How many active participants did you have in your program(s)?])</f>
        <v>58</v>
      </c>
      <c r="G28" s="4">
        <f>SUM(Table1[What is the total value of IDA dollars saved by these participants as a result of your program(s)?])</f>
        <v>83700</v>
      </c>
      <c r="H28" s="3">
        <f>SUM(Table1[How many households received individual financial counseling or coaching during this past year?])</f>
        <v>2878</v>
      </c>
      <c r="I28" s="1">
        <f>SUM(Table1[Total '# of Families Assisted])</f>
        <v>7273</v>
      </c>
      <c r="J28" s="2">
        <f>SUBTOTAL(109,Table1[EITC and IDAs])</f>
        <v>3390328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685B6-B7E3-47B1-9C3B-3A6FD0D3B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2C7C4-63F6-49FA-B4C2-3A6469287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C44E52-D998-4D6D-A7D3-D2D0B5C12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financial_stability_services_in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2021-04-28T16:51:46Z</dcterms:created>
  <dcterms:modified xsi:type="dcterms:W3CDTF">2021-07-02T13:49:44Z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