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acdc.sharepoint.com/Shared Documents/General/MI/GOALs/2022/Approved Tables for Posting/"/>
    </mc:Choice>
  </mc:AlternateContent>
  <xr:revisionPtr revIDLastSave="25" documentId="8_{DC884394-9B21-4C00-A5FF-A38AB6CA96A7}" xr6:coauthVersionLast="47" xr6:coauthVersionMax="47" xr10:uidLastSave="{4F40081E-1752-47B5-AA16-7C127EEBE674}"/>
  <bookViews>
    <workbookView xWindow="40920" yWindow="-120" windowWidth="29040" windowHeight="1584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5" i="1" l="1"/>
  <c r="AF15" i="1"/>
  <c r="AD15" i="1"/>
  <c r="AC15" i="1"/>
  <c r="AB15" i="1"/>
  <c r="AA15" i="1"/>
  <c r="Y15" i="1"/>
  <c r="X15" i="1"/>
  <c r="W15" i="1"/>
  <c r="V15" i="1"/>
  <c r="U15" i="1"/>
  <c r="M15" i="1"/>
  <c r="L15" i="1"/>
  <c r="V4" i="1"/>
  <c r="V5" i="1"/>
  <c r="V6" i="1"/>
  <c r="V7" i="1"/>
  <c r="V8" i="1"/>
  <c r="V9" i="1"/>
  <c r="V10" i="1"/>
  <c r="V11" i="1"/>
  <c r="V12" i="1"/>
  <c r="V13" i="1"/>
  <c r="V14" i="1"/>
</calcChain>
</file>

<file path=xl/sharedStrings.xml><?xml version="1.0" encoding="utf-8"?>
<sst xmlns="http://schemas.openxmlformats.org/spreadsheetml/2006/main" count="327" uniqueCount="177">
  <si>
    <t>Member</t>
  </si>
  <si>
    <t>Project Name</t>
  </si>
  <si>
    <t>What is the address of this project?</t>
  </si>
  <si>
    <t>Which type of project are you reporting on?</t>
  </si>
  <si>
    <t>What is the development type for this project? Check all that apply.</t>
  </si>
  <si>
    <t>What is the commercial square footage for this project?</t>
  </si>
  <si>
    <t>What is the actual or projected total development cost?</t>
  </si>
  <si>
    <t>What was the MBE hard cost contracting percentages?</t>
  </si>
  <si>
    <t>Do you track WBE soft cost contracting percentages?</t>
  </si>
  <si>
    <t>Did you estimate the percentage of job hours that went to women?</t>
  </si>
  <si>
    <t>How many commercial tenants are served by facility?</t>
  </si>
  <si>
    <t>How many jobs created/maintained by tenants of this facility?</t>
  </si>
  <si>
    <t>No</t>
  </si>
  <si>
    <t>New Construction</t>
  </si>
  <si>
    <t>Yes</t>
  </si>
  <si>
    <t>None</t>
  </si>
  <si>
    <t>Other Private Sources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</si>
  <si>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</si>
  <si>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Local or Regional HOME, Local Linkage, Local Inclusionary Zoning Funds</t>
  </si>
  <si>
    <t>MIXED USE Project</t>
  </si>
  <si>
    <t>Commercial, Residential (mixed-use)</t>
  </si>
  <si>
    <t>Local Linkage, Local Inclusionary Zoning Funds</t>
  </si>
  <si>
    <t>Rehab - Moderate</t>
  </si>
  <si>
    <t>N/A - not New Construction</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</si>
  <si>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</si>
  <si>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Federal Tax Credits (LIHTC), Federal Historic Tax Credits, Section 8</t>
  </si>
  <si>
    <t>Fenway CDC</t>
  </si>
  <si>
    <t>Federal Tax Credits (LIHTC), Section 8</t>
  </si>
  <si>
    <t>Newcastle Saranac</t>
  </si>
  <si>
    <t>599, 607-627 Columbus Ave._x000D_
Boston, MA 02118</t>
  </si>
  <si>
    <t>Completed</t>
  </si>
  <si>
    <t>Rehab - Substantial</t>
  </si>
  <si>
    <t>Other Community Facility</t>
  </si>
  <si>
    <t>No, not tracked.</t>
  </si>
  <si>
    <t>Family Housing (multi-bedroom), Former Homeless</t>
  </si>
  <si>
    <t>Schochet Companies</t>
  </si>
  <si>
    <t>Efficient building systems (e.g. high efficiency heating or hot water systems, heat-and light-saving devices, water conservation measures beyond those required by building code, etc.)</t>
  </si>
  <si>
    <t>CEDAC</t>
  </si>
  <si>
    <t>MassHousing (other than Trust or Workforce Housing), MassDevelopment, Brownfields, Mass Rental Voucher Program (MRVP), Capital Improvement Preservation Fund (CIPF)</t>
  </si>
  <si>
    <t>NeighborWorks Housing Solutions</t>
  </si>
  <si>
    <t>Single Person Occupancy, Former Homeless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</si>
  <si>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</si>
  <si>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Local or Regional HOME, Community Preservation Act Funds, Other</t>
  </si>
  <si>
    <t>Other</t>
  </si>
  <si>
    <t>Elderly Housing</t>
  </si>
  <si>
    <t>LISC</t>
  </si>
  <si>
    <t>Local or Regional HOME</t>
  </si>
  <si>
    <t>Federal Tax Credits (LIHTC), Federal Historic Tax Credits</t>
  </si>
  <si>
    <t>Organization Equity</t>
  </si>
  <si>
    <t>Community Preservation Act Funds</t>
  </si>
  <si>
    <t>Federal Tax Credits (LIHTC)</t>
  </si>
  <si>
    <t>Boston Private Bank</t>
  </si>
  <si>
    <t>Local or Regional HOME, Community Preservation Act Funds</t>
  </si>
  <si>
    <t>MHP</t>
  </si>
  <si>
    <t>State HOME, Housing Stabilization Fund (HSF), Housing Innovations Fund (HIF), Affordable Housing Trust Fund, State Low Income Housing Tax Credits, Mass Rental Voucher Program (MRVP)</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</si>
  <si>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</si>
  <si>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Valley CDC</t>
  </si>
  <si>
    <t>Way Finders</t>
  </si>
  <si>
    <t>Island Housing Trust</t>
  </si>
  <si>
    <t>Mixed-Income, Family Housing (multi-bedroom)</t>
  </si>
  <si>
    <t>Dorchester Bay EDC</t>
  </si>
  <si>
    <t>Combined Rehab/New Construction</t>
  </si>
  <si>
    <t>The Community Builders</t>
  </si>
  <si>
    <t>35 Village Hill Road</t>
  </si>
  <si>
    <t>35 Village Hill_x000D_
Northampton, MA 01060</t>
  </si>
  <si>
    <t>Family Housing (multi-bedroom), Department of Mental Health clients</t>
  </si>
  <si>
    <t>Facilities Consolidation Fund (FCF), Community Scale Housing Initiative (CSHI), MassHousing (Workforce Rental)</t>
  </si>
  <si>
    <t>LISC, Life Initiative</t>
  </si>
  <si>
    <t>Indigo Block</t>
  </si>
  <si>
    <t>65 East Cottage Street_x000D_
Dorchester, MA 02125</t>
  </si>
  <si>
    <t>Mixed-Income</t>
  </si>
  <si>
    <t>Escazu Development , Newmarket Community Partners , Boston Capital Dev't</t>
  </si>
  <si>
    <t>Housing Stabilization Fund (HSF), Affordable Housing Trust Fund, State Low Income Housing Tax Credits, Mass Rental Voucher Program (MRVP), Commercial Area Transit Node Housing Program (CATNHP), Massworks, MassHousing (Workforce Rental)</t>
  </si>
  <si>
    <t>Federal Tax Credits (LIHTC), Section 8, New Market Tax Credits</t>
  </si>
  <si>
    <t>LISC, MHIC, The Life Initiative, The Property and Casualty Initiative, Eastern Bank, Other Financial Institutions</t>
  </si>
  <si>
    <t>Section 8</t>
  </si>
  <si>
    <t>Dudley Terrace Apartments LLC</t>
  </si>
  <si>
    <t>2-6 Dudley Terrace, 1125-1129 Dorchester Ave., 1285-1291 Massachusetts Ave., 14-16 Roach Street, 20-24 Roach Street_x000D_
Dorchester, MA 02125</t>
  </si>
  <si>
    <t>Retail, Residential (mixed-use)</t>
  </si>
  <si>
    <t>Former Homeless, Department of Mental Health clients</t>
  </si>
  <si>
    <t>LISC, CEDAC</t>
  </si>
  <si>
    <t>DND Neighborhood Housing Trust (NHT)</t>
  </si>
  <si>
    <t>State HOME, Affordable Housing Trust Fund, MassHousing (other than Trust or Workforce Housing), MassDevelopment, Mass Rental Voucher Program (MRVP), Facilities Consolidation Fund (FCF), State Historic Tax Credit</t>
  </si>
  <si>
    <t>MHP, MHIC, Other Private Sources</t>
  </si>
  <si>
    <t xml:space="preserve">Silicon Valley Bank (formerly Boston Private Bank and Trust Co) </t>
  </si>
  <si>
    <t>Way Finders' Development Capital Fund</t>
  </si>
  <si>
    <t>Other Foundations</t>
  </si>
  <si>
    <t>Eastern Bank, Other Private Sources</t>
  </si>
  <si>
    <t>AHTF</t>
  </si>
  <si>
    <t>Library Commons</t>
  </si>
  <si>
    <t>193-203 Chestnut Street_x000D_
Holyoke, MA 01040</t>
  </si>
  <si>
    <t>Commercial, Office, Community or Senior Center, Residential (mixed-use)</t>
  </si>
  <si>
    <t>The Care Center</t>
  </si>
  <si>
    <t>CEDAC, Neighborworks America, Other</t>
  </si>
  <si>
    <t>State Low Income Housing Tax Credits, Other</t>
  </si>
  <si>
    <t>Harbor Homes Residences and Headquarters - New York Avenue</t>
  </si>
  <si>
    <t>111 New York Avenue_x000D_
Oak Bluffs, MA 02557</t>
  </si>
  <si>
    <t>Residential (mixed-use), Other</t>
  </si>
  <si>
    <t xml:space="preserve">Residential units and headquarters for Harbor Homes Martha's Vineyard, a non-profit supporting adults facing homelesness </t>
  </si>
  <si>
    <t xml:space="preserve">Harbor Homes of Martha's Vineyard was the developer; IHT owns and ground leases the land with affordability restrictions to Harbor Homes, who will own and manage the house to provide permanent supportive housing to homeless residents. </t>
  </si>
  <si>
    <t>Cape Light Compact</t>
  </si>
  <si>
    <t>$1,079,000 in funding from private individuals</t>
  </si>
  <si>
    <t>The Neighborhood Developers</t>
  </si>
  <si>
    <t>28-40 Washington</t>
  </si>
  <si>
    <t>28-40 Washington_x000D_
Chelsea, MA 02150</t>
  </si>
  <si>
    <t>Preservation of Expiring Use</t>
  </si>
  <si>
    <t>North Shore CDC</t>
  </si>
  <si>
    <t>Harbor Village</t>
  </si>
  <si>
    <t>206 Main Street_x000D_
Gloucester, MA 01930</t>
  </si>
  <si>
    <t>Action Inc</t>
  </si>
  <si>
    <t>CEDAC, Brownfields Funds</t>
  </si>
  <si>
    <t>Gloucester AHTF</t>
  </si>
  <si>
    <t>Housing Innovations Fund (HIF), Affordable Housing Trust Fund, State Low Income Housing Tax Credits, Brownfields, Mass Rental Voucher Program (MRVP), Community Based Housing (CBH), Commercial Area Transit Node Housing Program (CATNHP)</t>
  </si>
  <si>
    <t>MHP, Eastern Bank</t>
  </si>
  <si>
    <t>Worcester Common Ground</t>
  </si>
  <si>
    <t>126 Chandler Street</t>
  </si>
  <si>
    <t>126 Chandler Street_x000D_
Worcester, MA 01609</t>
  </si>
  <si>
    <t>Commercial, Office, Other Community Facility, Residential (mixed-use)</t>
  </si>
  <si>
    <t>Mixed-Income, Elderly Housing, Family Housing (multi-bedroom), Former Homeless, Department of Mental Health clients, Department of Developmental Services clients</t>
  </si>
  <si>
    <t>CEDAC, LIFE, Eastern Bank, DHCD, City of Worcester, CBH, HIF, AHTF, Episcopal Church of Western MA</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</si>
  <si>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</si>
  <si>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CEDAC, Life Initiative, Other</t>
  </si>
  <si>
    <t>Episcopal Church of Western MA</t>
  </si>
  <si>
    <t>State HOME, Housing Stabilization Fund (HSF), Housing Innovations Fund (HIF), Affordable Housing Trust Fund, State Low Income Housing Tax Credits, Mass Rental Voucher Program (MRVP), Community Based Housing (CBH), Transit Oriented Development (TOD) Program</t>
  </si>
  <si>
    <t>UMass Memorial and Health Foundation of Central MA for rooftop greenhouse</t>
  </si>
  <si>
    <t>Sycamore on Main</t>
  </si>
  <si>
    <t>121 Main Street_x000D_
Brockton, MA 02301</t>
  </si>
  <si>
    <t>State HOME, Housing Stabilization Fund (HSF), Affordable Housing Trust Fund, MassHousing (other than Trust or Workforce Housing), State Low Income Housing Tax Credits, Mass Rental Voucher Program (MRVP), Community Based Housing (CBH), Commercial Area Transit Node Housing Program (CATNHP)</t>
  </si>
  <si>
    <t>Housing Corporation of Arlington</t>
  </si>
  <si>
    <t>Downing Square Broadway Initiative</t>
  </si>
  <si>
    <t>117 Broadway_x000D_
112-114 Lowell Street_x000D_
Arlington, MA 02474</t>
  </si>
  <si>
    <t>Arlington Eats, a food security program for Arlington residents.</t>
  </si>
  <si>
    <t>The Property and Casualty Initiative, Other Private Sources</t>
  </si>
  <si>
    <t>Leader Bank</t>
  </si>
  <si>
    <t>Is this project a scattered site?16</t>
  </si>
  <si>
    <t>What is the current development stage as of December 31st?17</t>
  </si>
  <si>
    <t>What is the actual or projected year of substantial completion?18</t>
  </si>
  <si>
    <t>What is the primary development strategy?19</t>
  </si>
  <si>
    <t>Please describe.20</t>
  </si>
  <si>
    <t>Please describe.21</t>
  </si>
  <si>
    <t>Do you track MBE soft cost contracting percentages?22</t>
  </si>
  <si>
    <t>Do you track WBE hard cost contracting percentages?23</t>
  </si>
  <si>
    <t>Did you track the percentage of job hours that went to people of color?24</t>
  </si>
  <si>
    <t>Did you track the percentage of job hours that went to local residents?25</t>
  </si>
  <si>
    <t>What is the total number of units for this project?26</t>
  </si>
  <si>
    <t>How many are rental?27</t>
  </si>
  <si>
    <t>How many are homeownership units?28</t>
  </si>
  <si>
    <t>How many units of another ownership type are included in this project?29</t>
  </si>
  <si>
    <t>Please describe.30</t>
  </si>
  <si>
    <t>Enter number of units: Less than or equal to 30% Area Median Income31</t>
  </si>
  <si>
    <t>Enter number of units: 31-60% Area Median Income32</t>
  </si>
  <si>
    <t>Enter number of units: 61-80% Area Median Income33</t>
  </si>
  <si>
    <t>Enter number of units: greater than or equal to 81% Area Median Income34</t>
  </si>
  <si>
    <t>Indicate other household characteristics targeted by this project.35</t>
  </si>
  <si>
    <t>List any partners that collaborated on this project.36</t>
  </si>
  <si>
    <t>Is this project currently or in the process of becoming smoke-free?37</t>
  </si>
  <si>
    <t>Is this project located within one half (1/2) mile of major public transit with nearby services?38</t>
  </si>
  <si>
    <t>Do you plan to build the project to Passive House standards? (check one)39</t>
  </si>
  <si>
    <t>Does this project incorporate environmentally sustainable development or operating strategies?40</t>
  </si>
  <si>
    <t>Please specify these environmental strategies.41</t>
  </si>
  <si>
    <t>Describe any other environmentally-sustainable development, integrated design, or operating strategies included in this project.42</t>
  </si>
  <si>
    <t>Indicate any PREDEVELOPMENT finance sources for this project.43</t>
  </si>
  <si>
    <t>Please describe.44</t>
  </si>
  <si>
    <t>Indicate any MUNICIPAL finance sources for this project.45</t>
  </si>
  <si>
    <t>Please describe.46</t>
  </si>
  <si>
    <t>Indicate any STATE finance sources for this project.47</t>
  </si>
  <si>
    <t>Please describe.48</t>
  </si>
  <si>
    <t>Indicate any FEDERAL finance sources for this project.49</t>
  </si>
  <si>
    <t>Please describe.50</t>
  </si>
  <si>
    <t>Indicate any PRIVATE finance sources for this project.51</t>
  </si>
  <si>
    <t>Please describe the other financial institution(s).52</t>
  </si>
  <si>
    <t>Please describe the other foundation(s).53</t>
  </si>
  <si>
    <t>Please describe the other private source(s).54</t>
  </si>
  <si>
    <t>2022 GOALs Survey: Mixed Use</t>
  </si>
  <si>
    <t>Construction Jobs</t>
  </si>
  <si>
    <t>TOTALS</t>
  </si>
  <si>
    <t>Completed Projects with construction jobs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</si>
</sst>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
    <xf numFmtId="0" fontId="0" fillId="0" borderId="0" xfId="0"/>
    <xf numFmtId="0" fontId="0" fillId="0" borderId="0" xfId="0" applyAlignment="1">
      <alignment wrapText="1"/>
    </xf>
    <xf numFmtId="0" fontId="16" fillId="0" borderId="0" xfId="0" applyFont="1"/>
    <xf numFmtId="0" fontId="0" fillId="0" borderId="0" xfId="0" applyAlignment="1"/>
    <xf numFmtId="164" fontId="0" fillId="0" borderId="0" xfId="42" applyNumberFormat="1" applyFont="1"/>
    <xf numFmtId="165" fontId="0" fillId="0" borderId="0" xfId="43" applyNumberFormat="1" applyFont="1"/>
    <xf numFmtId="164" fontId="0" fillId="0" borderId="0" xfId="42" applyNumberFormat="1" applyFont="1" applyAlignment="1">
      <alignment wrapText="1"/>
    </xf>
    <xf numFmtId="164" fontId="0" fillId="33" borderId="0" xfId="42" applyNumberFormat="1" applyFon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9">
    <dxf>
      <alignment horizontal="general" vertical="bottom" textRotation="0" wrapText="0"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0" indent="0" justifyLastLine="0" shrinkToFit="0" readingOrder="0"/>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5" formatCode="_(&quot;$&quot;* #,##0_);_(&quot;$&quot;* \(#,##0\);_(&quot;$&quot;* &quot;-&quot;??_);_(@_)"/>
    </dxf>
    <dxf>
      <numFmt numFmtId="164" formatCode="_(* #,##0_);_(* \(#,##0\);_(*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Z19" totalsRowShown="0">
  <autoFilter ref="A3:AZ19" xr:uid="{00000000-0009-0000-0100-000001000000}"/>
  <sortState xmlns:xlrd2="http://schemas.microsoft.com/office/spreadsheetml/2017/richdata2" ref="A4:AZ19">
    <sortCondition ref="F3:F19"/>
  </sortState>
  <tableColumns count="52">
    <tableColumn id="1" xr3:uid="{00000000-0010-0000-0000-000001000000}" name="Member"/>
    <tableColumn id="2" xr3:uid="{00000000-0010-0000-0000-000002000000}" name="Project Name"/>
    <tableColumn id="3" xr3:uid="{00000000-0010-0000-0000-000003000000}" name="What is the address of this project?" dataDxfId="28"/>
    <tableColumn id="4" xr3:uid="{00000000-0010-0000-0000-000004000000}" name="Which type of project are you reporting on?"/>
    <tableColumn id="68" xr3:uid="{00000000-0010-0000-0000-000044000000}" name="Is this project a scattered site?16"/>
    <tableColumn id="69" xr3:uid="{00000000-0010-0000-0000-000045000000}" name="What is the current development stage as of December 31st?17"/>
    <tableColumn id="70" xr3:uid="{00000000-0010-0000-0000-000046000000}" name="What is the actual or projected year of substantial completion?18"/>
    <tableColumn id="71" xr3:uid="{00000000-0010-0000-0000-000047000000}" name="What is the primary development strategy?19"/>
    <tableColumn id="72" xr3:uid="{00000000-0010-0000-0000-000048000000}" name="Please describe.20"/>
    <tableColumn id="73" xr3:uid="{00000000-0010-0000-0000-000049000000}" name="What is the development type for this project? Check all that apply." dataDxfId="27"/>
    <tableColumn id="74" xr3:uid="{00000000-0010-0000-0000-00004A000000}" name="Please describe.21" dataDxfId="26"/>
    <tableColumn id="75" xr3:uid="{00000000-0010-0000-0000-00004B000000}" name="What is the commercial square footage for this project?" dataDxfId="25" dataCellStyle="Comma"/>
    <tableColumn id="76" xr3:uid="{00000000-0010-0000-0000-00004C000000}" name="What is the actual or projected total development cost?" dataDxfId="24" dataCellStyle="Currency"/>
    <tableColumn id="77" xr3:uid="{00000000-0010-0000-0000-00004D000000}" name="What was the MBE hard cost contracting percentages?"/>
    <tableColumn id="78" xr3:uid="{00000000-0010-0000-0000-00004E000000}" name="Do you track MBE soft cost contracting percentages?22"/>
    <tableColumn id="79" xr3:uid="{00000000-0010-0000-0000-00004F000000}" name="Do you track WBE hard cost contracting percentages?23"/>
    <tableColumn id="80" xr3:uid="{00000000-0010-0000-0000-000050000000}" name="Do you track WBE soft cost contracting percentages?"/>
    <tableColumn id="81" xr3:uid="{00000000-0010-0000-0000-000051000000}" name="Did you track the percentage of job hours that went to people of color?24"/>
    <tableColumn id="82" xr3:uid="{00000000-0010-0000-0000-000052000000}" name="Did you estimate the percentage of job hours that went to women?"/>
    <tableColumn id="83" xr3:uid="{00000000-0010-0000-0000-000053000000}" name="Did you track the percentage of job hours that went to local residents?25"/>
    <tableColumn id="84" xr3:uid="{00000000-0010-0000-0000-000054000000}" name="What is the total number of units for this project?26" dataDxfId="23" dataCellStyle="Comma"/>
    <tableColumn id="6" xr3:uid="{C6A130D6-3B76-4997-805F-AA24A4BB2307}" name="Construction Jobs" dataDxfId="22" dataCellStyle="Comma">
      <calculatedColumnFormula>Table1[[#This Row],[What is the total number of units for this project?26]]*1.61</calculatedColumnFormula>
    </tableColumn>
    <tableColumn id="85" xr3:uid="{00000000-0010-0000-0000-000055000000}" name="How many are rental?27" dataDxfId="21" dataCellStyle="Comma"/>
    <tableColumn id="86" xr3:uid="{00000000-0010-0000-0000-000056000000}" name="How many are homeownership units?28" dataDxfId="20" dataCellStyle="Comma"/>
    <tableColumn id="87" xr3:uid="{00000000-0010-0000-0000-000057000000}" name="How many units of another ownership type are included in this project?29" dataDxfId="19" dataCellStyle="Comma"/>
    <tableColumn id="88" xr3:uid="{00000000-0010-0000-0000-000058000000}" name="Please describe.30"/>
    <tableColumn id="89" xr3:uid="{00000000-0010-0000-0000-000059000000}" name="Enter number of units: Less than or equal to 30% Area Median Income31" dataDxfId="18" dataCellStyle="Comma"/>
    <tableColumn id="90" xr3:uid="{00000000-0010-0000-0000-00005A000000}" name="Enter number of units: 31-60% Area Median Income32" dataDxfId="17" dataCellStyle="Comma"/>
    <tableColumn id="91" xr3:uid="{00000000-0010-0000-0000-00005B000000}" name="Enter number of units: 61-80% Area Median Income33" dataDxfId="16" dataCellStyle="Comma"/>
    <tableColumn id="92" xr3:uid="{00000000-0010-0000-0000-00005C000000}" name="Enter number of units: greater than or equal to 81% Area Median Income34" dataDxfId="15" dataCellStyle="Comma"/>
    <tableColumn id="93" xr3:uid="{00000000-0010-0000-0000-00005D000000}" name="Indicate other household characteristics targeted by this project.35" dataDxfId="14"/>
    <tableColumn id="94" xr3:uid="{00000000-0010-0000-0000-00005E000000}" name="How many commercial tenants are served by facility?"/>
    <tableColumn id="95" xr3:uid="{00000000-0010-0000-0000-00005F000000}" name="How many jobs created/maintained by tenants of this facility?"/>
    <tableColumn id="96" xr3:uid="{00000000-0010-0000-0000-000060000000}" name="List any partners that collaborated on this project.36" dataDxfId="13"/>
    <tableColumn id="97" xr3:uid="{00000000-0010-0000-0000-000061000000}" name="Is this project currently or in the process of becoming smoke-free?37"/>
    <tableColumn id="98" xr3:uid="{00000000-0010-0000-0000-000062000000}" name="Is this project located within one half (1/2) mile of major public transit with nearby services?38"/>
    <tableColumn id="99" xr3:uid="{00000000-0010-0000-0000-000063000000}" name="Do you plan to build the project to Passive House standards? (check one)39"/>
    <tableColumn id="100" xr3:uid="{00000000-0010-0000-0000-000064000000}" name="Does this project incorporate environmentally sustainable development or operating strategies?40"/>
    <tableColumn id="101" xr3:uid="{00000000-0010-0000-0000-000065000000}" name="Please specify these environmental strategies.41" dataDxfId="12"/>
    <tableColumn id="102" xr3:uid="{00000000-0010-0000-0000-000066000000}" name="Describe any other environmentally-sustainable development, integrated design, or operating strategies included in this project.42"/>
    <tableColumn id="103" xr3:uid="{00000000-0010-0000-0000-000067000000}" name="Indicate any PREDEVELOPMENT finance sources for this project.43" dataDxfId="11"/>
    <tableColumn id="104" xr3:uid="{00000000-0010-0000-0000-000068000000}" name="Please describe.44" dataDxfId="10"/>
    <tableColumn id="105" xr3:uid="{00000000-0010-0000-0000-000069000000}" name="Indicate any MUNICIPAL finance sources for this project.45" dataDxfId="9"/>
    <tableColumn id="106" xr3:uid="{00000000-0010-0000-0000-00006A000000}" name="Please describe.46" dataDxfId="8"/>
    <tableColumn id="107" xr3:uid="{00000000-0010-0000-0000-00006B000000}" name="Indicate any STATE finance sources for this project.47" dataDxfId="7"/>
    <tableColumn id="108" xr3:uid="{00000000-0010-0000-0000-00006C000000}" name="Please describe.48" dataDxfId="6"/>
    <tableColumn id="109" xr3:uid="{00000000-0010-0000-0000-00006D000000}" name="Indicate any FEDERAL finance sources for this project.49" dataDxfId="5"/>
    <tableColumn id="110" xr3:uid="{00000000-0010-0000-0000-00006E000000}" name="Please describe.50" dataDxfId="4"/>
    <tableColumn id="111" xr3:uid="{00000000-0010-0000-0000-00006F000000}" name="Indicate any PRIVATE finance sources for this project.51" dataDxfId="3"/>
    <tableColumn id="112" xr3:uid="{00000000-0010-0000-0000-000070000000}" name="Please describe the other financial institution(s).52" dataDxfId="2"/>
    <tableColumn id="113" xr3:uid="{00000000-0010-0000-0000-000071000000}" name="Please describe the other foundation(s).53" dataDxfId="1"/>
    <tableColumn id="114" xr3:uid="{00000000-0010-0000-0000-000072000000}" name="Please describe the other private source(s).5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abSelected="1" workbookViewId="0">
      <pane xSplit="1" topLeftCell="AE1" activePane="topRight" state="frozen"/>
      <selection pane="topRight" activeCell="A3" sqref="A3"/>
    </sheetView>
  </sheetViews>
  <sheetFormatPr defaultRowHeight="14.25" x14ac:dyDescent="0.45"/>
  <cols>
    <col min="1" max="3" width="44.86328125" customWidth="1"/>
    <col min="4" max="4" width="40.06640625" bestFit="1" customWidth="1"/>
    <col min="5" max="5" width="30.59765625" bestFit="1" customWidth="1"/>
    <col min="6" max="6" width="26.06640625" customWidth="1"/>
    <col min="7" max="7" width="25" customWidth="1"/>
    <col min="8" max="8" width="41.9296875" bestFit="1" customWidth="1"/>
    <col min="9" max="9" width="32.59765625" bestFit="1" customWidth="1"/>
    <col min="10" max="10" width="62.73046875" customWidth="1"/>
    <col min="11" max="11" width="44.86328125" customWidth="1"/>
    <col min="12" max="12" width="25.86328125" customWidth="1"/>
    <col min="13" max="13" width="31.33203125" customWidth="1"/>
    <col min="14" max="14" width="25" customWidth="1"/>
    <col min="15" max="15" width="22.33203125" customWidth="1"/>
    <col min="16" max="16" width="35.46484375" customWidth="1"/>
    <col min="17" max="17" width="29.9296875" customWidth="1"/>
    <col min="18" max="18" width="28.6640625" customWidth="1"/>
    <col min="19" max="19" width="29.33203125" customWidth="1"/>
    <col min="20" max="20" width="28.86328125" customWidth="1"/>
    <col min="21" max="21" width="25.265625" customWidth="1"/>
    <col min="22" max="22" width="19.265625" customWidth="1"/>
    <col min="23" max="24" width="28.19921875" customWidth="1"/>
    <col min="25" max="25" width="28.9296875" customWidth="1"/>
    <col min="26" max="26" width="18.73046875" bestFit="1" customWidth="1"/>
    <col min="27" max="27" width="27.86328125" customWidth="1"/>
    <col min="28" max="28" width="27.265625" customWidth="1"/>
    <col min="29" max="29" width="28.19921875" customWidth="1"/>
    <col min="30" max="30" width="24.59765625" customWidth="1"/>
    <col min="31" max="31" width="62" customWidth="1"/>
    <col min="32" max="32" width="23.19921875" customWidth="1"/>
    <col min="33" max="33" width="27.46484375" customWidth="1"/>
    <col min="34" max="34" width="48.86328125" customWidth="1"/>
    <col min="35" max="35" width="23.19921875" customWidth="1"/>
    <col min="36" max="36" width="31" customWidth="1"/>
    <col min="37" max="37" width="40.33203125" customWidth="1"/>
    <col min="38" max="38" width="24.46484375" customWidth="1"/>
    <col min="39" max="39" width="46.3984375" customWidth="1"/>
    <col min="40" max="40" width="73.3984375" customWidth="1"/>
    <col min="41" max="42" width="35.3984375" customWidth="1"/>
    <col min="43" max="43" width="43.53125" customWidth="1"/>
    <col min="44" max="44" width="32.19921875" customWidth="1"/>
    <col min="45" max="45" width="35.33203125" customWidth="1"/>
    <col min="46" max="46" width="37.796875" customWidth="1"/>
    <col min="47" max="47" width="36.265625" customWidth="1"/>
    <col min="48" max="48" width="34.19921875" customWidth="1"/>
    <col min="49" max="49" width="32.1328125" customWidth="1"/>
    <col min="50" max="50" width="35.06640625" customWidth="1"/>
    <col min="51" max="51" width="39" customWidth="1"/>
    <col min="52" max="52" width="37.265625" customWidth="1"/>
  </cols>
  <sheetData>
    <row r="1" spans="1:52" x14ac:dyDescent="0.45">
      <c r="A1" s="2" t="s">
        <v>173</v>
      </c>
    </row>
    <row r="2" spans="1:52" x14ac:dyDescent="0.45">
      <c r="A2" t="s">
        <v>176</v>
      </c>
    </row>
    <row r="3" spans="1:52" ht="71.25" x14ac:dyDescent="0.45">
      <c r="A3" t="s">
        <v>0</v>
      </c>
      <c r="B3" t="s">
        <v>1</v>
      </c>
      <c r="C3" t="s">
        <v>2</v>
      </c>
      <c r="D3" t="s">
        <v>3</v>
      </c>
      <c r="E3" t="s">
        <v>134</v>
      </c>
      <c r="F3" s="1" t="s">
        <v>135</v>
      </c>
      <c r="G3" s="1" t="s">
        <v>136</v>
      </c>
      <c r="H3" t="s">
        <v>137</v>
      </c>
      <c r="I3" t="s">
        <v>138</v>
      </c>
      <c r="J3" s="1" t="s">
        <v>4</v>
      </c>
      <c r="K3" s="1" t="s">
        <v>139</v>
      </c>
      <c r="L3" s="1" t="s">
        <v>5</v>
      </c>
      <c r="M3" s="1" t="s">
        <v>6</v>
      </c>
      <c r="N3" s="1" t="s">
        <v>7</v>
      </c>
      <c r="O3" s="1" t="s">
        <v>140</v>
      </c>
      <c r="P3" s="1" t="s">
        <v>141</v>
      </c>
      <c r="Q3" s="1" t="s">
        <v>8</v>
      </c>
      <c r="R3" s="1" t="s">
        <v>142</v>
      </c>
      <c r="S3" s="1" t="s">
        <v>9</v>
      </c>
      <c r="T3" s="1" t="s">
        <v>143</v>
      </c>
      <c r="U3" s="1" t="s">
        <v>144</v>
      </c>
      <c r="V3" s="1" t="s">
        <v>174</v>
      </c>
      <c r="W3" s="1" t="s">
        <v>145</v>
      </c>
      <c r="X3" s="1" t="s">
        <v>146</v>
      </c>
      <c r="Y3" s="1" t="s">
        <v>147</v>
      </c>
      <c r="Z3" s="1" t="s">
        <v>148</v>
      </c>
      <c r="AA3" s="6" t="s">
        <v>149</v>
      </c>
      <c r="AB3" s="6" t="s">
        <v>150</v>
      </c>
      <c r="AC3" s="6" t="s">
        <v>151</v>
      </c>
      <c r="AD3" s="6" t="s">
        <v>152</v>
      </c>
      <c r="AE3" s="1" t="s">
        <v>153</v>
      </c>
      <c r="AF3" s="1" t="s">
        <v>10</v>
      </c>
      <c r="AG3" s="1" t="s">
        <v>11</v>
      </c>
      <c r="AH3" s="1" t="s">
        <v>154</v>
      </c>
      <c r="AI3" s="1" t="s">
        <v>155</v>
      </c>
      <c r="AJ3" s="1" t="s">
        <v>156</v>
      </c>
      <c r="AK3" s="1" t="s">
        <v>157</v>
      </c>
      <c r="AL3" s="1" t="s">
        <v>158</v>
      </c>
      <c r="AM3" s="1" t="s">
        <v>159</v>
      </c>
      <c r="AN3" s="1" t="s">
        <v>160</v>
      </c>
      <c r="AO3" s="1" t="s">
        <v>161</v>
      </c>
      <c r="AP3" s="1" t="s">
        <v>162</v>
      </c>
      <c r="AQ3" s="1" t="s">
        <v>163</v>
      </c>
      <c r="AR3" s="1" t="s">
        <v>164</v>
      </c>
      <c r="AS3" s="1" t="s">
        <v>165</v>
      </c>
      <c r="AT3" s="1" t="s">
        <v>166</v>
      </c>
      <c r="AU3" s="1" t="s">
        <v>167</v>
      </c>
      <c r="AV3" s="1" t="s">
        <v>168</v>
      </c>
      <c r="AW3" s="1" t="s">
        <v>169</v>
      </c>
      <c r="AX3" s="1" t="s">
        <v>170</v>
      </c>
      <c r="AY3" s="1" t="s">
        <v>171</v>
      </c>
      <c r="AZ3" s="1" t="s">
        <v>172</v>
      </c>
    </row>
    <row r="4" spans="1:52" ht="270.75" x14ac:dyDescent="0.45">
      <c r="A4" t="s">
        <v>60</v>
      </c>
      <c r="B4" t="s">
        <v>68</v>
      </c>
      <c r="C4" s="1" t="s">
        <v>69</v>
      </c>
      <c r="D4" t="s">
        <v>19</v>
      </c>
      <c r="E4" t="s">
        <v>12</v>
      </c>
      <c r="F4" t="s">
        <v>30</v>
      </c>
      <c r="G4">
        <v>2021</v>
      </c>
      <c r="H4" t="s">
        <v>13</v>
      </c>
      <c r="J4" s="1" t="s">
        <v>20</v>
      </c>
      <c r="K4" s="1"/>
      <c r="L4" s="4">
        <v>24000</v>
      </c>
      <c r="M4" s="5">
        <v>46000000</v>
      </c>
      <c r="N4">
        <v>36</v>
      </c>
      <c r="O4">
        <v>16</v>
      </c>
      <c r="P4">
        <v>5</v>
      </c>
      <c r="Q4">
        <v>5</v>
      </c>
      <c r="R4">
        <v>63</v>
      </c>
      <c r="S4">
        <v>4</v>
      </c>
      <c r="T4">
        <v>32</v>
      </c>
      <c r="U4" s="4">
        <v>89</v>
      </c>
      <c r="V4" s="4">
        <f>Table1[[#This Row],[What is the total number of units for this project?26]]*1.61</f>
        <v>143.29000000000002</v>
      </c>
      <c r="W4" s="4">
        <v>80</v>
      </c>
      <c r="X4" s="4">
        <v>9</v>
      </c>
      <c r="Y4" s="4">
        <v>0</v>
      </c>
      <c r="AA4" s="4">
        <v>8</v>
      </c>
      <c r="AB4" s="4">
        <v>36</v>
      </c>
      <c r="AC4" s="4">
        <v>36</v>
      </c>
      <c r="AD4" s="4">
        <v>9</v>
      </c>
      <c r="AE4" s="1" t="s">
        <v>70</v>
      </c>
      <c r="AF4" s="4">
        <v>6</v>
      </c>
      <c r="AG4" s="4">
        <v>35</v>
      </c>
      <c r="AH4" s="1" t="s">
        <v>71</v>
      </c>
      <c r="AI4" t="s">
        <v>14</v>
      </c>
      <c r="AJ4" t="s">
        <v>14</v>
      </c>
      <c r="AK4" t="s">
        <v>12</v>
      </c>
      <c r="AL4" t="s">
        <v>14</v>
      </c>
      <c r="AM4" s="1" t="s">
        <v>17</v>
      </c>
      <c r="AN4" s="1"/>
      <c r="AO4" s="1" t="s">
        <v>45</v>
      </c>
      <c r="AP4" s="1"/>
      <c r="AQ4" s="1" t="s">
        <v>18</v>
      </c>
      <c r="AR4" s="1"/>
      <c r="AS4" s="1" t="s">
        <v>72</v>
      </c>
      <c r="AT4" s="1"/>
      <c r="AU4" s="1" t="s">
        <v>73</v>
      </c>
      <c r="AV4" s="1"/>
      <c r="AW4" s="1" t="s">
        <v>74</v>
      </c>
      <c r="AX4" s="1" t="s">
        <v>51</v>
      </c>
      <c r="AY4" s="1"/>
      <c r="AZ4" s="1"/>
    </row>
    <row r="5" spans="1:52" ht="114" x14ac:dyDescent="0.45">
      <c r="A5" t="s">
        <v>60</v>
      </c>
      <c r="B5" t="s">
        <v>76</v>
      </c>
      <c r="C5" s="1" t="s">
        <v>77</v>
      </c>
      <c r="D5" t="s">
        <v>19</v>
      </c>
      <c r="E5" t="s">
        <v>14</v>
      </c>
      <c r="F5" t="s">
        <v>30</v>
      </c>
      <c r="G5">
        <v>2021</v>
      </c>
      <c r="H5" t="s">
        <v>22</v>
      </c>
      <c r="J5" s="1" t="s">
        <v>78</v>
      </c>
      <c r="K5" s="1"/>
      <c r="L5" s="4">
        <v>800</v>
      </c>
      <c r="M5" s="5">
        <v>18475743</v>
      </c>
      <c r="N5">
        <v>89</v>
      </c>
      <c r="O5" t="s">
        <v>33</v>
      </c>
      <c r="P5">
        <v>3</v>
      </c>
      <c r="Q5" t="s">
        <v>33</v>
      </c>
      <c r="R5" t="s">
        <v>33</v>
      </c>
      <c r="S5" t="s">
        <v>33</v>
      </c>
      <c r="T5" t="s">
        <v>33</v>
      </c>
      <c r="U5" s="4">
        <v>56</v>
      </c>
      <c r="V5" s="4">
        <f>Table1[[#This Row],[What is the total number of units for this project?26]]*1.61</f>
        <v>90.160000000000011</v>
      </c>
      <c r="W5" s="4">
        <v>56</v>
      </c>
      <c r="X5" s="4">
        <v>0</v>
      </c>
      <c r="Y5" s="4">
        <v>0</v>
      </c>
      <c r="AA5" s="4">
        <v>28</v>
      </c>
      <c r="AB5" s="4">
        <v>28</v>
      </c>
      <c r="AC5" s="4">
        <v>0</v>
      </c>
      <c r="AD5" s="4">
        <v>0</v>
      </c>
      <c r="AE5" s="1" t="s">
        <v>79</v>
      </c>
      <c r="AF5" s="4">
        <v>1</v>
      </c>
      <c r="AG5" s="4">
        <v>5</v>
      </c>
      <c r="AH5" s="1" t="s">
        <v>15</v>
      </c>
      <c r="AI5" t="s">
        <v>14</v>
      </c>
      <c r="AJ5" t="s">
        <v>14</v>
      </c>
      <c r="AK5" t="s">
        <v>12</v>
      </c>
      <c r="AL5" t="s">
        <v>14</v>
      </c>
      <c r="AM5" s="1" t="s">
        <v>24</v>
      </c>
      <c r="AN5" s="1"/>
      <c r="AO5" s="1" t="s">
        <v>80</v>
      </c>
      <c r="AP5" s="1"/>
      <c r="AQ5" s="1" t="s">
        <v>43</v>
      </c>
      <c r="AR5" s="1" t="s">
        <v>81</v>
      </c>
      <c r="AS5" s="1" t="s">
        <v>82</v>
      </c>
      <c r="AT5" s="1"/>
      <c r="AU5" s="1" t="s">
        <v>25</v>
      </c>
      <c r="AV5" s="1"/>
      <c r="AW5" s="1" t="s">
        <v>83</v>
      </c>
      <c r="AX5" s="1"/>
      <c r="AY5" s="1"/>
      <c r="AZ5" s="1" t="s">
        <v>84</v>
      </c>
    </row>
    <row r="6" spans="1:52" ht="71.25" x14ac:dyDescent="0.45">
      <c r="A6" t="s">
        <v>26</v>
      </c>
      <c r="B6" t="s">
        <v>28</v>
      </c>
      <c r="C6" s="1" t="s">
        <v>29</v>
      </c>
      <c r="D6" t="s">
        <v>19</v>
      </c>
      <c r="E6" t="s">
        <v>12</v>
      </c>
      <c r="F6" t="s">
        <v>30</v>
      </c>
      <c r="G6">
        <v>2021</v>
      </c>
      <c r="H6" t="s">
        <v>31</v>
      </c>
      <c r="J6" s="1" t="s">
        <v>32</v>
      </c>
      <c r="K6" s="1"/>
      <c r="L6" s="4">
        <v>1030</v>
      </c>
      <c r="M6" s="5">
        <v>63650307</v>
      </c>
      <c r="N6">
        <v>32</v>
      </c>
      <c r="O6" t="s">
        <v>33</v>
      </c>
      <c r="P6">
        <v>4</v>
      </c>
      <c r="Q6" t="s">
        <v>33</v>
      </c>
      <c r="R6">
        <v>63</v>
      </c>
      <c r="S6">
        <v>6</v>
      </c>
      <c r="T6">
        <v>40</v>
      </c>
      <c r="U6" s="4">
        <v>97</v>
      </c>
      <c r="V6" s="4">
        <f>Table1[[#This Row],[What is the total number of units for this project?26]]*1.61</f>
        <v>156.17000000000002</v>
      </c>
      <c r="W6" s="4">
        <v>97</v>
      </c>
      <c r="X6" s="4">
        <v>0</v>
      </c>
      <c r="Y6" s="4">
        <v>0</v>
      </c>
      <c r="AA6" s="4">
        <v>38</v>
      </c>
      <c r="AB6" s="4">
        <v>31</v>
      </c>
      <c r="AC6" s="4">
        <v>13</v>
      </c>
      <c r="AD6" s="4">
        <v>15</v>
      </c>
      <c r="AE6" s="1" t="s">
        <v>34</v>
      </c>
      <c r="AF6" s="4">
        <v>0</v>
      </c>
      <c r="AG6" s="4">
        <v>0</v>
      </c>
      <c r="AH6" s="1" t="s">
        <v>35</v>
      </c>
      <c r="AI6" t="s">
        <v>14</v>
      </c>
      <c r="AJ6" t="s">
        <v>14</v>
      </c>
      <c r="AK6" t="s">
        <v>12</v>
      </c>
      <c r="AL6" t="s">
        <v>14</v>
      </c>
      <c r="AM6" s="1" t="s">
        <v>36</v>
      </c>
      <c r="AN6" s="1"/>
      <c r="AO6" s="1" t="s">
        <v>37</v>
      </c>
      <c r="AP6" s="1"/>
      <c r="AQ6" s="1" t="s">
        <v>21</v>
      </c>
      <c r="AR6" s="1"/>
      <c r="AS6" s="1" t="s">
        <v>38</v>
      </c>
      <c r="AT6" s="1"/>
      <c r="AU6" s="1" t="s">
        <v>25</v>
      </c>
      <c r="AV6" s="1"/>
      <c r="AW6" s="1"/>
      <c r="AX6" s="1"/>
      <c r="AY6" s="1"/>
      <c r="AZ6" s="1"/>
    </row>
    <row r="7" spans="1:52" ht="185.25" x14ac:dyDescent="0.45">
      <c r="A7" t="s">
        <v>128</v>
      </c>
      <c r="B7" t="s">
        <v>129</v>
      </c>
      <c r="C7" s="1" t="s">
        <v>130</v>
      </c>
      <c r="D7" t="s">
        <v>19</v>
      </c>
      <c r="E7" t="s">
        <v>14</v>
      </c>
      <c r="F7" t="s">
        <v>30</v>
      </c>
      <c r="G7">
        <v>2021</v>
      </c>
      <c r="H7" t="s">
        <v>13</v>
      </c>
      <c r="J7" s="1" t="s">
        <v>97</v>
      </c>
      <c r="K7" s="1" t="s">
        <v>131</v>
      </c>
      <c r="L7" s="4">
        <v>2500</v>
      </c>
      <c r="M7" s="5">
        <v>27175000</v>
      </c>
      <c r="N7">
        <v>7</v>
      </c>
      <c r="O7" t="s">
        <v>33</v>
      </c>
      <c r="P7">
        <v>2</v>
      </c>
      <c r="Q7" t="s">
        <v>33</v>
      </c>
      <c r="R7" t="s">
        <v>33</v>
      </c>
      <c r="S7" t="s">
        <v>33</v>
      </c>
      <c r="T7" t="s">
        <v>33</v>
      </c>
      <c r="U7" s="4">
        <v>48</v>
      </c>
      <c r="V7" s="4">
        <f>Table1[[#This Row],[What is the total number of units for this project?26]]*1.61</f>
        <v>77.28</v>
      </c>
      <c r="W7" s="4">
        <v>48</v>
      </c>
      <c r="X7" s="4">
        <v>0</v>
      </c>
      <c r="Y7" s="4">
        <v>0</v>
      </c>
      <c r="AA7" s="4">
        <v>16</v>
      </c>
      <c r="AB7" s="4">
        <v>32</v>
      </c>
      <c r="AC7" s="4">
        <v>0</v>
      </c>
      <c r="AD7" s="4">
        <v>0</v>
      </c>
      <c r="AE7" s="1" t="s">
        <v>34</v>
      </c>
      <c r="AF7" s="4">
        <v>1</v>
      </c>
      <c r="AG7" s="4">
        <v>0</v>
      </c>
      <c r="AH7" s="1"/>
      <c r="AI7" t="s">
        <v>14</v>
      </c>
      <c r="AJ7" t="s">
        <v>14</v>
      </c>
      <c r="AK7" t="s">
        <v>12</v>
      </c>
      <c r="AL7" t="s">
        <v>14</v>
      </c>
      <c r="AM7" s="1" t="s">
        <v>55</v>
      </c>
      <c r="AN7" s="1"/>
      <c r="AO7" s="1" t="s">
        <v>37</v>
      </c>
      <c r="AP7" s="1"/>
      <c r="AQ7" s="1" t="s">
        <v>52</v>
      </c>
      <c r="AR7" s="1"/>
      <c r="AS7" s="1" t="s">
        <v>54</v>
      </c>
      <c r="AT7" s="1"/>
      <c r="AU7" s="1" t="s">
        <v>27</v>
      </c>
      <c r="AV7" s="1"/>
      <c r="AW7" s="1" t="s">
        <v>132</v>
      </c>
      <c r="AX7" s="1"/>
      <c r="AY7" s="1"/>
      <c r="AZ7" s="1" t="s">
        <v>133</v>
      </c>
    </row>
    <row r="8" spans="1:52" ht="71.25" x14ac:dyDescent="0.45">
      <c r="A8" t="s">
        <v>58</v>
      </c>
      <c r="B8" t="s">
        <v>95</v>
      </c>
      <c r="C8" s="1" t="s">
        <v>96</v>
      </c>
      <c r="D8" t="s">
        <v>19</v>
      </c>
      <c r="E8" t="s">
        <v>12</v>
      </c>
      <c r="F8" t="s">
        <v>30</v>
      </c>
      <c r="G8">
        <v>2021</v>
      </c>
      <c r="H8" t="s">
        <v>22</v>
      </c>
      <c r="J8" s="1" t="s">
        <v>97</v>
      </c>
      <c r="K8" s="1" t="s">
        <v>98</v>
      </c>
      <c r="L8" s="4">
        <v>2184</v>
      </c>
      <c r="M8" s="5">
        <v>1385000</v>
      </c>
      <c r="N8" t="s">
        <v>33</v>
      </c>
      <c r="O8" t="s">
        <v>33</v>
      </c>
      <c r="P8" t="s">
        <v>33</v>
      </c>
      <c r="Q8" t="s">
        <v>33</v>
      </c>
      <c r="R8" t="s">
        <v>33</v>
      </c>
      <c r="S8" t="s">
        <v>33</v>
      </c>
      <c r="T8" t="s">
        <v>33</v>
      </c>
      <c r="U8" s="4">
        <v>6</v>
      </c>
      <c r="V8" s="4">
        <f>Table1[[#This Row],[What is the total number of units for this project?26]]*1.61</f>
        <v>9.66</v>
      </c>
      <c r="W8" s="4">
        <v>6</v>
      </c>
      <c r="X8" s="4">
        <v>0</v>
      </c>
      <c r="Y8" s="4">
        <v>0</v>
      </c>
      <c r="AA8" s="4">
        <v>6</v>
      </c>
      <c r="AB8" s="4">
        <v>0</v>
      </c>
      <c r="AC8" s="4">
        <v>0</v>
      </c>
      <c r="AD8" s="4">
        <v>0</v>
      </c>
      <c r="AE8" s="1" t="s">
        <v>40</v>
      </c>
      <c r="AF8" s="4">
        <v>0</v>
      </c>
      <c r="AG8" s="4">
        <v>2</v>
      </c>
      <c r="AH8" s="1" t="s">
        <v>99</v>
      </c>
      <c r="AI8" t="s">
        <v>14</v>
      </c>
      <c r="AJ8" t="s">
        <v>14</v>
      </c>
      <c r="AK8" t="s">
        <v>12</v>
      </c>
      <c r="AL8" t="s">
        <v>14</v>
      </c>
      <c r="AM8" s="1" t="s">
        <v>36</v>
      </c>
      <c r="AN8" s="1"/>
      <c r="AO8" s="1" t="s">
        <v>48</v>
      </c>
      <c r="AP8" s="1"/>
      <c r="AQ8" s="1" t="s">
        <v>49</v>
      </c>
      <c r="AR8" s="1"/>
      <c r="AS8" s="1" t="s">
        <v>43</v>
      </c>
      <c r="AT8" s="1" t="s">
        <v>100</v>
      </c>
      <c r="AU8" s="1" t="s">
        <v>15</v>
      </c>
      <c r="AV8" s="1"/>
      <c r="AW8" s="1" t="s">
        <v>16</v>
      </c>
      <c r="AX8" s="1"/>
      <c r="AY8" s="1"/>
      <c r="AZ8" s="1" t="s">
        <v>101</v>
      </c>
    </row>
    <row r="9" spans="1:52" ht="185.25" x14ac:dyDescent="0.45">
      <c r="A9" t="s">
        <v>39</v>
      </c>
      <c r="B9" t="s">
        <v>125</v>
      </c>
      <c r="C9" s="1" t="s">
        <v>126</v>
      </c>
      <c r="D9" t="s">
        <v>19</v>
      </c>
      <c r="E9" t="s">
        <v>12</v>
      </c>
      <c r="F9" t="s">
        <v>30</v>
      </c>
      <c r="G9">
        <v>2021</v>
      </c>
      <c r="H9" t="s">
        <v>13</v>
      </c>
      <c r="J9" s="1" t="s">
        <v>20</v>
      </c>
      <c r="K9" s="1"/>
      <c r="L9" s="4">
        <v>3000</v>
      </c>
      <c r="M9" s="5">
        <v>22700000</v>
      </c>
      <c r="N9">
        <v>20</v>
      </c>
      <c r="O9" t="s">
        <v>33</v>
      </c>
      <c r="P9">
        <v>13</v>
      </c>
      <c r="Q9" t="s">
        <v>33</v>
      </c>
      <c r="R9">
        <v>39</v>
      </c>
      <c r="S9">
        <v>2</v>
      </c>
      <c r="T9">
        <v>11</v>
      </c>
      <c r="U9" s="4">
        <v>48</v>
      </c>
      <c r="V9" s="4">
        <f>Table1[[#This Row],[What is the total number of units for this project?26]]*1.61</f>
        <v>77.28</v>
      </c>
      <c r="W9" s="4">
        <v>48</v>
      </c>
      <c r="X9" s="4">
        <v>0</v>
      </c>
      <c r="Y9" s="4">
        <v>0</v>
      </c>
      <c r="AA9" s="4">
        <v>8</v>
      </c>
      <c r="AB9" s="4">
        <v>22</v>
      </c>
      <c r="AC9" s="4">
        <v>0</v>
      </c>
      <c r="AD9" s="4">
        <v>18</v>
      </c>
      <c r="AE9" s="1" t="s">
        <v>59</v>
      </c>
      <c r="AF9" s="4">
        <v>1</v>
      </c>
      <c r="AG9" s="4">
        <v>5</v>
      </c>
      <c r="AH9" s="1"/>
      <c r="AI9" t="s">
        <v>12</v>
      </c>
      <c r="AJ9" t="s">
        <v>14</v>
      </c>
      <c r="AK9" t="s">
        <v>23</v>
      </c>
      <c r="AL9" t="s">
        <v>14</v>
      </c>
      <c r="AM9" s="1" t="s">
        <v>55</v>
      </c>
      <c r="AN9" s="1"/>
      <c r="AO9" s="1" t="s">
        <v>43</v>
      </c>
      <c r="AP9" s="1"/>
      <c r="AQ9" s="1"/>
      <c r="AR9" s="1"/>
      <c r="AS9" s="1" t="s">
        <v>127</v>
      </c>
      <c r="AT9" s="1"/>
      <c r="AU9" s="1" t="s">
        <v>50</v>
      </c>
      <c r="AV9" s="1"/>
      <c r="AW9" s="1" t="s">
        <v>87</v>
      </c>
      <c r="AX9" s="1"/>
      <c r="AY9" s="1"/>
      <c r="AZ9" s="1"/>
    </row>
    <row r="10" spans="1:52" ht="99.75" x14ac:dyDescent="0.45">
      <c r="A10" t="s">
        <v>106</v>
      </c>
      <c r="B10" t="s">
        <v>107</v>
      </c>
      <c r="C10" s="1" t="s">
        <v>108</v>
      </c>
      <c r="D10" t="s">
        <v>19</v>
      </c>
      <c r="E10" t="s">
        <v>12</v>
      </c>
      <c r="F10" t="s">
        <v>30</v>
      </c>
      <c r="G10">
        <v>2021</v>
      </c>
      <c r="H10" t="s">
        <v>13</v>
      </c>
      <c r="J10" s="1" t="s">
        <v>78</v>
      </c>
      <c r="K10" s="1"/>
      <c r="L10" s="4">
        <v>2000</v>
      </c>
      <c r="M10" s="5">
        <v>15772673</v>
      </c>
      <c r="N10">
        <v>6</v>
      </c>
      <c r="O10" t="s">
        <v>33</v>
      </c>
      <c r="P10">
        <v>17</v>
      </c>
      <c r="Q10" t="s">
        <v>33</v>
      </c>
      <c r="R10" t="s">
        <v>33</v>
      </c>
      <c r="S10" t="s">
        <v>33</v>
      </c>
      <c r="T10" t="s">
        <v>33</v>
      </c>
      <c r="U10" s="4">
        <v>30</v>
      </c>
      <c r="V10" s="4">
        <f>Table1[[#This Row],[What is the total number of units for this project?26]]*1.61</f>
        <v>48.300000000000004</v>
      </c>
      <c r="W10" s="4">
        <v>30</v>
      </c>
      <c r="X10" s="4">
        <v>0</v>
      </c>
      <c r="Y10" s="4">
        <v>0</v>
      </c>
      <c r="AA10" s="4">
        <v>8</v>
      </c>
      <c r="AB10" s="4">
        <v>22</v>
      </c>
      <c r="AC10" s="4">
        <v>0</v>
      </c>
      <c r="AD10" s="4">
        <v>0</v>
      </c>
      <c r="AE10" s="1" t="s">
        <v>34</v>
      </c>
      <c r="AF10" s="4">
        <v>3</v>
      </c>
      <c r="AG10" s="4">
        <v>12</v>
      </c>
      <c r="AH10" s="1" t="s">
        <v>109</v>
      </c>
      <c r="AI10" t="s">
        <v>14</v>
      </c>
      <c r="AJ10" t="s">
        <v>14</v>
      </c>
      <c r="AK10" t="s">
        <v>14</v>
      </c>
      <c r="AL10" t="s">
        <v>12</v>
      </c>
      <c r="AM10" s="1"/>
      <c r="AN10" s="1"/>
      <c r="AO10" s="1" t="s">
        <v>110</v>
      </c>
      <c r="AP10" s="1"/>
      <c r="AQ10" s="1" t="s">
        <v>42</v>
      </c>
      <c r="AR10" s="1" t="s">
        <v>111</v>
      </c>
      <c r="AS10" s="1" t="s">
        <v>112</v>
      </c>
      <c r="AT10" s="1"/>
      <c r="AU10" s="1" t="s">
        <v>27</v>
      </c>
      <c r="AV10" s="1"/>
      <c r="AW10" s="1" t="s">
        <v>113</v>
      </c>
      <c r="AX10" s="1"/>
      <c r="AY10" s="1"/>
      <c r="AZ10" s="1"/>
    </row>
    <row r="11" spans="1:52" ht="28.5" x14ac:dyDescent="0.45">
      <c r="A11" t="s">
        <v>102</v>
      </c>
      <c r="B11" t="s">
        <v>103</v>
      </c>
      <c r="C11" s="1" t="s">
        <v>104</v>
      </c>
      <c r="D11" t="s">
        <v>19</v>
      </c>
      <c r="E11" t="s">
        <v>12</v>
      </c>
      <c r="F11" t="s">
        <v>30</v>
      </c>
      <c r="G11">
        <v>2021</v>
      </c>
      <c r="H11" t="s">
        <v>105</v>
      </c>
      <c r="J11" s="1" t="s">
        <v>20</v>
      </c>
      <c r="K11" s="1"/>
      <c r="L11" s="4">
        <v>2895</v>
      </c>
      <c r="M11" s="5">
        <v>5400000</v>
      </c>
      <c r="N11" t="s">
        <v>33</v>
      </c>
      <c r="O11" t="s">
        <v>33</v>
      </c>
      <c r="P11" t="s">
        <v>33</v>
      </c>
      <c r="Q11" t="s">
        <v>33</v>
      </c>
      <c r="R11" t="s">
        <v>33</v>
      </c>
      <c r="S11" t="s">
        <v>33</v>
      </c>
      <c r="T11" t="s">
        <v>33</v>
      </c>
      <c r="U11" s="4">
        <v>27</v>
      </c>
      <c r="V11" s="4">
        <f>Table1[[#This Row],[What is the total number of units for this project?26]]*1.61</f>
        <v>43.470000000000006</v>
      </c>
      <c r="W11" s="4">
        <v>27</v>
      </c>
      <c r="X11" s="4">
        <v>0</v>
      </c>
      <c r="Y11" s="4">
        <v>0</v>
      </c>
      <c r="AA11" s="4">
        <v>0</v>
      </c>
      <c r="AB11" s="4">
        <v>27</v>
      </c>
      <c r="AC11" s="4">
        <v>0</v>
      </c>
      <c r="AD11" s="4">
        <v>0</v>
      </c>
      <c r="AE11" s="1" t="s">
        <v>44</v>
      </c>
      <c r="AF11" s="4">
        <v>4</v>
      </c>
      <c r="AG11" s="4">
        <v>10</v>
      </c>
      <c r="AH11" s="1"/>
      <c r="AI11" t="s">
        <v>14</v>
      </c>
      <c r="AJ11" t="s">
        <v>14</v>
      </c>
      <c r="AK11" t="s">
        <v>23</v>
      </c>
      <c r="AL11" t="s">
        <v>12</v>
      </c>
      <c r="AM11" s="1"/>
      <c r="AN11" s="1"/>
      <c r="AO11" s="1" t="s">
        <v>67</v>
      </c>
      <c r="AP11" s="1"/>
      <c r="AQ11" s="1" t="s">
        <v>15</v>
      </c>
      <c r="AR11" s="1"/>
      <c r="AS11" s="1" t="s">
        <v>15</v>
      </c>
      <c r="AT11" s="1"/>
      <c r="AU11" s="1" t="s">
        <v>75</v>
      </c>
      <c r="AV11" s="1"/>
      <c r="AW11" s="1" t="s">
        <v>53</v>
      </c>
      <c r="AX11" s="1"/>
      <c r="AY11" s="1"/>
      <c r="AZ11" s="1"/>
    </row>
    <row r="12" spans="1:52" ht="156.75" x14ac:dyDescent="0.45">
      <c r="A12" t="s">
        <v>56</v>
      </c>
      <c r="B12" t="s">
        <v>63</v>
      </c>
      <c r="C12" s="1" t="s">
        <v>64</v>
      </c>
      <c r="D12" t="s">
        <v>19</v>
      </c>
      <c r="E12" t="s">
        <v>12</v>
      </c>
      <c r="F12" t="s">
        <v>30</v>
      </c>
      <c r="G12">
        <v>2021</v>
      </c>
      <c r="H12" t="s">
        <v>13</v>
      </c>
      <c r="J12" s="1" t="s">
        <v>20</v>
      </c>
      <c r="K12" s="1"/>
      <c r="L12" s="4">
        <v>1200</v>
      </c>
      <c r="M12" s="5">
        <v>4500000</v>
      </c>
      <c r="N12" t="s">
        <v>33</v>
      </c>
      <c r="O12" t="s">
        <v>33</v>
      </c>
      <c r="P12" t="s">
        <v>33</v>
      </c>
      <c r="Q12" t="s">
        <v>33</v>
      </c>
      <c r="R12" t="s">
        <v>33</v>
      </c>
      <c r="S12" t="s">
        <v>33</v>
      </c>
      <c r="T12" t="s">
        <v>33</v>
      </c>
      <c r="U12" s="4">
        <v>12</v>
      </c>
      <c r="V12" s="4">
        <f>Table1[[#This Row],[What is the total number of units for this project?26]]*1.61</f>
        <v>19.32</v>
      </c>
      <c r="W12" s="4">
        <v>12</v>
      </c>
      <c r="X12" s="4">
        <v>0</v>
      </c>
      <c r="Y12" s="4">
        <v>0</v>
      </c>
      <c r="AA12" s="4">
        <v>0</v>
      </c>
      <c r="AB12" s="4">
        <v>0</v>
      </c>
      <c r="AC12" s="4">
        <v>6</v>
      </c>
      <c r="AD12" s="4">
        <v>6</v>
      </c>
      <c r="AE12" s="1" t="s">
        <v>65</v>
      </c>
      <c r="AF12" s="4">
        <v>2</v>
      </c>
      <c r="AG12" s="4">
        <v>2</v>
      </c>
      <c r="AH12" s="1" t="s">
        <v>62</v>
      </c>
      <c r="AI12" t="s">
        <v>14</v>
      </c>
      <c r="AJ12" t="s">
        <v>12</v>
      </c>
      <c r="AK12" t="s">
        <v>12</v>
      </c>
      <c r="AL12" t="s">
        <v>14</v>
      </c>
      <c r="AM12" s="1" t="s">
        <v>41</v>
      </c>
      <c r="AN12" s="1"/>
      <c r="AO12" s="1" t="s">
        <v>37</v>
      </c>
      <c r="AP12" s="1"/>
      <c r="AQ12" s="1" t="s">
        <v>49</v>
      </c>
      <c r="AR12" s="1"/>
      <c r="AS12" s="1" t="s">
        <v>66</v>
      </c>
      <c r="AT12" s="1"/>
      <c r="AU12" s="1" t="s">
        <v>50</v>
      </c>
      <c r="AV12" s="1"/>
      <c r="AW12" s="1" t="s">
        <v>15</v>
      </c>
      <c r="AX12" s="1"/>
      <c r="AY12" s="1"/>
      <c r="AZ12" s="3"/>
    </row>
    <row r="13" spans="1:52" ht="114" x14ac:dyDescent="0.45">
      <c r="A13" t="s">
        <v>57</v>
      </c>
      <c r="B13" t="s">
        <v>89</v>
      </c>
      <c r="C13" s="1" t="s">
        <v>90</v>
      </c>
      <c r="D13" t="s">
        <v>19</v>
      </c>
      <c r="E13" t="s">
        <v>12</v>
      </c>
      <c r="F13" t="s">
        <v>30</v>
      </c>
      <c r="G13">
        <v>2021</v>
      </c>
      <c r="H13" t="s">
        <v>61</v>
      </c>
      <c r="J13" s="1" t="s">
        <v>91</v>
      </c>
      <c r="K13" s="1"/>
      <c r="L13" s="4">
        <v>940</v>
      </c>
      <c r="M13" s="5">
        <v>19012000</v>
      </c>
      <c r="N13">
        <v>10</v>
      </c>
      <c r="O13" t="s">
        <v>33</v>
      </c>
      <c r="P13">
        <v>39</v>
      </c>
      <c r="Q13">
        <v>31</v>
      </c>
      <c r="R13">
        <v>34</v>
      </c>
      <c r="S13" t="s">
        <v>33</v>
      </c>
      <c r="T13" t="s">
        <v>33</v>
      </c>
      <c r="U13" s="4">
        <v>38</v>
      </c>
      <c r="V13" s="4">
        <f>Table1[[#This Row],[What is the total number of units for this project?26]]*1.61</f>
        <v>61.180000000000007</v>
      </c>
      <c r="W13" s="4">
        <v>38</v>
      </c>
      <c r="X13" s="4">
        <v>0</v>
      </c>
      <c r="Y13" s="4">
        <v>0</v>
      </c>
      <c r="AA13" s="4">
        <v>12</v>
      </c>
      <c r="AB13" s="4">
        <v>24</v>
      </c>
      <c r="AC13" s="4">
        <v>2</v>
      </c>
      <c r="AD13" s="4">
        <v>0</v>
      </c>
      <c r="AE13" s="1" t="s">
        <v>59</v>
      </c>
      <c r="AF13" s="4">
        <v>1</v>
      </c>
      <c r="AG13" s="4">
        <v>3</v>
      </c>
      <c r="AH13" s="1" t="s">
        <v>92</v>
      </c>
      <c r="AI13" t="s">
        <v>14</v>
      </c>
      <c r="AJ13" t="s">
        <v>14</v>
      </c>
      <c r="AK13" t="s">
        <v>12</v>
      </c>
      <c r="AL13" t="s">
        <v>14</v>
      </c>
      <c r="AM13" s="1" t="s">
        <v>24</v>
      </c>
      <c r="AN13" s="1"/>
      <c r="AO13" s="1" t="s">
        <v>93</v>
      </c>
      <c r="AP13" s="1" t="s">
        <v>85</v>
      </c>
      <c r="AQ13" s="1" t="s">
        <v>46</v>
      </c>
      <c r="AR13" s="1"/>
      <c r="AS13" s="1" t="s">
        <v>94</v>
      </c>
      <c r="AT13" s="1" t="s">
        <v>88</v>
      </c>
      <c r="AU13" s="1" t="s">
        <v>47</v>
      </c>
      <c r="AV13" s="1"/>
      <c r="AW13" s="1" t="s">
        <v>15</v>
      </c>
      <c r="AX13" s="1"/>
      <c r="AY13" s="1"/>
      <c r="AZ13" s="3"/>
    </row>
    <row r="14" spans="1:52" ht="199.5" x14ac:dyDescent="0.45">
      <c r="A14" t="s">
        <v>114</v>
      </c>
      <c r="B14" t="s">
        <v>115</v>
      </c>
      <c r="C14" s="1" t="s">
        <v>116</v>
      </c>
      <c r="D14" t="s">
        <v>19</v>
      </c>
      <c r="E14" t="s">
        <v>12</v>
      </c>
      <c r="F14" t="s">
        <v>30</v>
      </c>
      <c r="G14">
        <v>2021</v>
      </c>
      <c r="H14" t="s">
        <v>61</v>
      </c>
      <c r="J14" s="1" t="s">
        <v>117</v>
      </c>
      <c r="K14" s="1"/>
      <c r="L14" s="4">
        <v>1794</v>
      </c>
      <c r="M14" s="5">
        <v>15000000</v>
      </c>
      <c r="N14">
        <v>18</v>
      </c>
      <c r="O14">
        <v>12</v>
      </c>
      <c r="P14">
        <v>10</v>
      </c>
      <c r="Q14">
        <v>15</v>
      </c>
      <c r="R14" t="s">
        <v>33</v>
      </c>
      <c r="S14" t="s">
        <v>33</v>
      </c>
      <c r="T14" t="s">
        <v>33</v>
      </c>
      <c r="U14" s="4">
        <v>31</v>
      </c>
      <c r="V14" s="4">
        <f>Table1[[#This Row],[What is the total number of units for this project?26]]*1.61</f>
        <v>49.910000000000004</v>
      </c>
      <c r="W14" s="4">
        <v>31</v>
      </c>
      <c r="X14" s="4">
        <v>0</v>
      </c>
      <c r="Y14" s="4">
        <v>0</v>
      </c>
      <c r="AA14" s="4">
        <v>8</v>
      </c>
      <c r="AB14" s="4">
        <v>23</v>
      </c>
      <c r="AC14" s="4">
        <v>0</v>
      </c>
      <c r="AD14" s="4">
        <v>0</v>
      </c>
      <c r="AE14" s="1" t="s">
        <v>118</v>
      </c>
      <c r="AF14" s="4">
        <v>1</v>
      </c>
      <c r="AG14" s="4">
        <v>2</v>
      </c>
      <c r="AH14" s="1" t="s">
        <v>119</v>
      </c>
      <c r="AI14" t="s">
        <v>14</v>
      </c>
      <c r="AJ14" t="s">
        <v>14</v>
      </c>
      <c r="AK14" t="s">
        <v>12</v>
      </c>
      <c r="AL14" t="s">
        <v>14</v>
      </c>
      <c r="AM14" s="1" t="s">
        <v>120</v>
      </c>
      <c r="AN14" s="1"/>
      <c r="AO14" s="1" t="s">
        <v>121</v>
      </c>
      <c r="AP14" s="1" t="s">
        <v>122</v>
      </c>
      <c r="AQ14" s="1" t="s">
        <v>46</v>
      </c>
      <c r="AR14" s="1"/>
      <c r="AS14" s="1" t="s">
        <v>123</v>
      </c>
      <c r="AT14" s="1"/>
      <c r="AU14" s="1" t="s">
        <v>50</v>
      </c>
      <c r="AV14" s="1"/>
      <c r="AW14" s="1" t="s">
        <v>86</v>
      </c>
      <c r="AX14" s="1"/>
      <c r="AY14" s="1" t="s">
        <v>124</v>
      </c>
      <c r="AZ14" s="3"/>
    </row>
    <row r="15" spans="1:52" x14ac:dyDescent="0.45">
      <c r="A15" t="s">
        <v>175</v>
      </c>
      <c r="C15" s="1"/>
      <c r="J15" s="1"/>
      <c r="K15" s="1"/>
      <c r="L15" s="4">
        <f>SUM(L4:L14)</f>
        <v>42343</v>
      </c>
      <c r="M15" s="7">
        <f>SUM(M4:M14)</f>
        <v>239070723</v>
      </c>
      <c r="U15" s="7">
        <f>SUM(U4:U14)</f>
        <v>482</v>
      </c>
      <c r="V15" s="7">
        <f t="shared" ref="V15:AB15" si="0">SUM(V4:V14)</f>
        <v>776.0200000000001</v>
      </c>
      <c r="W15" s="4">
        <f t="shared" si="0"/>
        <v>473</v>
      </c>
      <c r="X15" s="4">
        <f t="shared" si="0"/>
        <v>9</v>
      </c>
      <c r="Y15" s="4">
        <f t="shared" si="0"/>
        <v>0</v>
      </c>
      <c r="AA15" s="4">
        <f t="shared" si="0"/>
        <v>132</v>
      </c>
      <c r="AB15" s="4">
        <f t="shared" si="0"/>
        <v>245</v>
      </c>
      <c r="AC15" s="4">
        <f t="shared" ref="AC15" si="1">SUM(AC4:AC14)</f>
        <v>57</v>
      </c>
      <c r="AD15" s="4">
        <f t="shared" ref="AD15:AG15" si="2">SUM(AD4:AD14)</f>
        <v>48</v>
      </c>
      <c r="AE15" s="1"/>
      <c r="AF15" s="4">
        <f t="shared" si="2"/>
        <v>20</v>
      </c>
      <c r="AG15" s="7">
        <f t="shared" si="2"/>
        <v>76</v>
      </c>
      <c r="AH15" s="1"/>
      <c r="AM15" s="1"/>
      <c r="AN15" s="1"/>
      <c r="AO15" s="1"/>
      <c r="AP15" s="1"/>
      <c r="AQ15" s="1"/>
      <c r="AR15" s="1"/>
      <c r="AS15" s="1"/>
      <c r="AT15" s="1"/>
      <c r="AU15" s="1"/>
      <c r="AV15" s="1"/>
      <c r="AW15" s="1"/>
      <c r="AX15" s="1"/>
      <c r="AY15" s="1"/>
      <c r="AZ15" s="3"/>
    </row>
    <row r="16" spans="1:52" x14ac:dyDescent="0.45">
      <c r="C16" s="1"/>
      <c r="J16" s="1"/>
      <c r="K16" s="1"/>
      <c r="L16" s="4"/>
      <c r="M16" s="5"/>
      <c r="U16" s="4"/>
      <c r="V16" s="4"/>
      <c r="W16" s="4"/>
      <c r="X16" s="4"/>
      <c r="Y16" s="4"/>
      <c r="AA16" s="4"/>
      <c r="AB16" s="4"/>
      <c r="AC16" s="4"/>
      <c r="AD16" s="4"/>
      <c r="AE16" s="1"/>
      <c r="AH16" s="1"/>
      <c r="AM16" s="1"/>
      <c r="AN16" s="1"/>
      <c r="AO16" s="1"/>
      <c r="AP16" s="1"/>
      <c r="AQ16" s="1"/>
      <c r="AR16" s="1"/>
      <c r="AS16" s="1"/>
      <c r="AT16" s="1"/>
      <c r="AU16" s="1"/>
      <c r="AV16" s="1"/>
      <c r="AW16" s="1"/>
      <c r="AX16" s="1"/>
      <c r="AY16" s="1"/>
      <c r="AZ16" s="3"/>
    </row>
    <row r="17" spans="3:52" x14ac:dyDescent="0.45">
      <c r="C17" s="1"/>
      <c r="J17" s="1"/>
      <c r="K17" s="1"/>
      <c r="L17" s="4"/>
      <c r="M17" s="5"/>
      <c r="U17" s="4"/>
      <c r="V17" s="4"/>
      <c r="W17" s="4"/>
      <c r="X17" s="4"/>
      <c r="Y17" s="4"/>
      <c r="AA17" s="4"/>
      <c r="AB17" s="4"/>
      <c r="AC17" s="4"/>
      <c r="AD17" s="4"/>
      <c r="AE17" s="1"/>
      <c r="AH17" s="1"/>
      <c r="AM17" s="1"/>
      <c r="AN17" s="1"/>
      <c r="AO17" s="1"/>
      <c r="AP17" s="1"/>
      <c r="AQ17" s="1"/>
      <c r="AR17" s="1"/>
      <c r="AS17" s="1"/>
      <c r="AT17" s="1"/>
      <c r="AU17" s="1"/>
      <c r="AV17" s="1"/>
      <c r="AW17" s="1"/>
      <c r="AX17" s="1"/>
      <c r="AY17" s="1"/>
      <c r="AZ17" s="3"/>
    </row>
    <row r="18" spans="3:52" x14ac:dyDescent="0.45">
      <c r="C18" s="1"/>
      <c r="J18" s="1"/>
      <c r="K18" s="1"/>
      <c r="L18" s="4"/>
      <c r="M18" s="5"/>
      <c r="U18" s="4"/>
      <c r="V18" s="4"/>
      <c r="W18" s="4"/>
      <c r="X18" s="4"/>
      <c r="Y18" s="4"/>
      <c r="AA18" s="4"/>
      <c r="AB18" s="4"/>
      <c r="AC18" s="4"/>
      <c r="AD18" s="4"/>
      <c r="AE18" s="1"/>
      <c r="AH18" s="1"/>
      <c r="AM18" s="1"/>
      <c r="AN18" s="1"/>
      <c r="AO18" s="1"/>
      <c r="AP18" s="1"/>
      <c r="AQ18" s="1"/>
      <c r="AR18" s="1"/>
      <c r="AS18" s="1"/>
      <c r="AT18" s="1"/>
      <c r="AU18" s="1"/>
      <c r="AV18" s="1"/>
      <c r="AW18" s="1"/>
      <c r="AX18" s="1"/>
      <c r="AY18" s="1"/>
      <c r="AZ18" s="3"/>
    </row>
    <row r="19" spans="3:52" x14ac:dyDescent="0.45">
      <c r="C19" s="1"/>
      <c r="J19" s="1"/>
      <c r="K19" s="1"/>
      <c r="L19" s="4"/>
      <c r="M19" s="5"/>
      <c r="U19" s="4"/>
      <c r="V19" s="4"/>
      <c r="W19" s="4"/>
      <c r="X19" s="4"/>
      <c r="Y19" s="4"/>
      <c r="AA19" s="4"/>
      <c r="AB19" s="4"/>
      <c r="AC19" s="4"/>
      <c r="AD19" s="4"/>
      <c r="AE19" s="1"/>
      <c r="AH19" s="1"/>
      <c r="AM19" s="1"/>
      <c r="AN19" s="1"/>
      <c r="AO19" s="1"/>
      <c r="AP19" s="1"/>
      <c r="AQ19" s="1"/>
      <c r="AR19" s="1"/>
      <c r="AS19" s="1"/>
      <c r="AT19" s="1"/>
      <c r="AU19" s="1"/>
      <c r="AV19" s="1"/>
      <c r="AW19" s="1"/>
      <c r="AX19" s="1"/>
      <c r="AY19" s="1"/>
      <c r="AZ19" s="3"/>
    </row>
  </sheetData>
  <phoneticPr fontId="18"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E4420C-42C1-40CD-90CD-31830E897AA7}">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B29749E2-3920-41B5-9F6D-CF60F602E1D7}">
  <ds:schemaRefs>
    <ds:schemaRef ds:uri="http://schemas.microsoft.com/sharepoint/v3/contenttype/forms"/>
  </ds:schemaRefs>
</ds:datastoreItem>
</file>

<file path=customXml/itemProps3.xml><?xml version="1.0" encoding="utf-8"?>
<ds:datastoreItem xmlns:ds="http://schemas.openxmlformats.org/officeDocument/2006/customXml" ds:itemID="{643DC61D-E47B-484F-9DFD-1FF4DB76F9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2022-06-02T17:44:01Z</dcterms:created>
  <dcterms:modified xsi:type="dcterms:W3CDTF">2022-07-30T15:58:22Z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