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https://macdc.sharepoint.com/Shared Documents/General/MI/GOALs/2022/Tables/"/>
    </mc:Choice>
  </mc:AlternateContent>
  <xr:revisionPtr revIDLastSave="18" documentId="8_{A119880D-9FDC-4E1E-96B5-37B99F9F175D}" xr6:coauthVersionLast="47" xr6:coauthVersionMax="47" xr10:uidLastSave="{7E9BF640-BF9C-4B74-9143-CF4C2B440278}"/>
  <bookViews>
    <workbookView xWindow="40920" yWindow="-120" windowWidth="29040" windowHeight="15840" xr2:uid="{00000000-000D-0000-FFFF-FFFF00000000}"/>
  </bookViews>
  <sheets>
    <sheet name="operating_and_organizing_info_s"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C66" i="1" l="1"/>
  <c r="AB66" i="1"/>
  <c r="Z66" i="1"/>
  <c r="AA66" i="1"/>
  <c r="Y66" i="1"/>
  <c r="X66" i="1"/>
  <c r="W66" i="1"/>
  <c r="V66" i="1"/>
  <c r="U66" i="1"/>
  <c r="C66" i="1"/>
</calcChain>
</file>

<file path=xl/sharedStrings.xml><?xml version="1.0" encoding="utf-8"?>
<sst xmlns="http://schemas.openxmlformats.org/spreadsheetml/2006/main" count="723" uniqueCount="199">
  <si>
    <t>Member</t>
  </si>
  <si>
    <t>Enter the end-of-year date for your most recently completed audit.</t>
  </si>
  <si>
    <t>What were your operating expenses in the most recently completed fiscal year?</t>
  </si>
  <si>
    <t>CEO</t>
  </si>
  <si>
    <t>CFO/COO/Deputy Director</t>
  </si>
  <si>
    <t>Senior Staff (real estate, finance, lending, fundraising)</t>
  </si>
  <si>
    <t>Other Staff (real estate, finance, lending, fundraising)</t>
  </si>
  <si>
    <t>Senior Program Staff</t>
  </si>
  <si>
    <t>Other Program Staff</t>
  </si>
  <si>
    <t>Community Organizers</t>
  </si>
  <si>
    <t>Support and Admin</t>
  </si>
  <si>
    <t>Does your organization offer the following:</t>
  </si>
  <si>
    <t>How many cumulative rental units are in your portfolio, excluding projects completed this past year?</t>
  </si>
  <si>
    <t>How many of these units received energy retrofits in this past year?</t>
  </si>
  <si>
    <t>What were the total dollars invested in energy retrofits in these units in this past year?</t>
  </si>
  <si>
    <t>How many of these units received energy retrofits within the past 5 years?</t>
  </si>
  <si>
    <t>How many Board Members did your organization have?</t>
  </si>
  <si>
    <t>How many Board members are People of Color?</t>
  </si>
  <si>
    <t>How many non-Board Members played a leadership role in your organization?</t>
  </si>
  <si>
    <t>How many other individuals volunteered for your organization this past year?</t>
  </si>
  <si>
    <t>Total number of engaged leaders</t>
  </si>
  <si>
    <t>In CY 2021, did you provide transportation assistance?</t>
  </si>
  <si>
    <t>If yes, please briefly describe the transportation assistance you provided, any specific populations served by this transportation assistance, and whether you intend to continue this assistance in CY 2022.</t>
  </si>
  <si>
    <t>Are there other programs you offered that had a significant impact on the residents and communities you serve? If so, please briefly describe the program and who is served by it.</t>
  </si>
  <si>
    <t>Urban Edge Housing Corporation</t>
  </si>
  <si>
    <t>&gt; $140,000</t>
  </si>
  <si>
    <t>$110,000 - $125,000</t>
  </si>
  <si>
    <t>$65,000 - $80,000</t>
  </si>
  <si>
    <t>$50,000 - $65,000</t>
  </si>
  <si>
    <t>Individual health plan, Family health plan, 2-3 weeks vacation per year, 4 or more weeks vacation per year, Training benefit of $1000 or more a year, Annual organizational contribution to retirement account, personal days; tuition reimbursement</t>
  </si>
  <si>
    <t>No</t>
  </si>
  <si>
    <t>Southwest Boston CDC</t>
  </si>
  <si>
    <t>N/A</t>
  </si>
  <si>
    <t>&lt; $50,000</t>
  </si>
  <si>
    <t>Individual health plan</t>
  </si>
  <si>
    <t>Revitalize CDC</t>
  </si>
  <si>
    <t>$125,000 - $140,000</t>
  </si>
  <si>
    <t>Individual health plan, Family health plan, 2-3 weeks vacation per year, 4 or more weeks vacation per year, Training benefit of $1000 or more a year, Annual organizational contribution to retirement account, Dental, Wellness Stipend, HSA, FSA, Life Insurance, Vision</t>
  </si>
  <si>
    <t>COVID-19 Emergency Response Program providing PPE, personal hygiene, feminine hygiene and food from local pantries for those at risk of COVID or under quarantine. _x000D_
Nutrition Rx Program - 2 registered dieticians work with 100 patients diagnosed with diabetes every 10 weeks referred by the BeHealthy Partnership ACOs.  Patients are provided one on one nutritional counseling in their homes, start up kitchen supplies, cooking equipment such as a slow cooker and a weekly delivery of nutritious food right to their door for 10 weeks.</t>
  </si>
  <si>
    <t>Asian CDC</t>
  </si>
  <si>
    <t>$95,000 - $110,000</t>
  </si>
  <si>
    <t>Individual health plan, Family health plan, 2-3 weeks vacation per year, Training benefit of $1000 or more a year, Annual organizational contribution to retirement account</t>
  </si>
  <si>
    <t>In 2021 we continued to run 2 language hotlines to provide Mandarin and Cantonese speakers access to the state's RAFT/ERAP emergency housing assistance. Since Nov 2020, we have helped over 700 families in Greater Boston access over $2 million in RAFT/ERAP funds to ensure they can keep their homes despite the pandemic.</t>
  </si>
  <si>
    <t>Valley CDC</t>
  </si>
  <si>
    <t>$80,000 - $95,000</t>
  </si>
  <si>
    <t>Individual health plan, Family health plan, 2-3 weeks vacation per year, Annual organizational contribution to retirement account</t>
  </si>
  <si>
    <t>Fenway CDC</t>
  </si>
  <si>
    <t>Individual health plan, Family health plan, 4 or more weeks vacation per year, 401k match up to 3% salary, dental, vision, short &amp;amp; long term disability, life insur.</t>
  </si>
  <si>
    <t>Healthy Habits: Provide physical and mental well-being program to residents and community members, Financial workshop, CPR trainings, Fenway Fair foods and Fenway Cares: provide food access to residents in need.</t>
  </si>
  <si>
    <t>Island Housing Trust</t>
  </si>
  <si>
    <t>Individual health plan, Family health plan, 2-3 weeks vacation per year, 4 or more weeks vacation per year, Annual organizational contribution to retirement account, HSA Contributions</t>
  </si>
  <si>
    <t>Mill Cities Community Investments</t>
  </si>
  <si>
    <t>Individual health plan, Family health plan, 4 or more weeks vacation per year, Annual organizational contribution to retirement account</t>
  </si>
  <si>
    <t>Housing Assistance Corporation</t>
  </si>
  <si>
    <t>Individual health plan, Family health plan, 2-3 weeks vacation per year, Training benefit of $1000 or more a year, Annual organizational contribution to retirement account, Dental, Life/ADD, LTD, pad sick time, eye (vision), flexible spending account, health reimbursement account, 403(b), Dependent care, and short-term disability.</t>
  </si>
  <si>
    <t>Yes</t>
  </si>
  <si>
    <t xml:space="preserve">Housing Assistance operates three family shelters: Angel House in Hyannis, Carriage House in North Falmouth, and Village at Cataumet in Bourne. Prior to Covid, the shelters provided transportation to clients for essential functions, including medical appointments, shopping, and for housing search. _x000D_
_x000D_
Since the pandemic started in March 2020, we have provided less transportation for our clients, but still have done so for housing search and necessary appointments. Because we are trying to reduce close contact whenever possible, we have paid for taxi rides and bus fare for our shelter clients. We are continuing to do a combination of taxis, bus fare, and then on-site transportation in 2022. </t>
  </si>
  <si>
    <t xml:space="preserve">Housing Assistance offers a range of programs for a spectrum of low- and middle-income households on Cape Cod, Martha's Vineyard, and Nantucket. While these programs have been essential to preventing homelessness, stabilizing housing, and empowering individuals and families, we have witnessed a significant increase in the number of households coming to us seeking financial assistance to remain in their homes and apartments. _x000D_
_x000D_
Since March 23, 2020 to February 18, 2022, we have awarded over $7.2 million to 1,349 households in our region to prevent them from becoming homeless. In a typical pre-Covid year, we awarded between $300,000 and $350,000 to prevent households in our region from becoming homeless. As part of this effort, we placed an online application on our website shortly after the start of the pandemic, making it easier for households to submit a request for financial assistance. We've ensured that the process is efficient and that public and private money is out the door as quickly as possible to stabilize housing for the clients we serve. _x000D_
_x000D_
With the lack of rental inventory and the soaring cost of real estate, we remain committed to developing affordable and attainable housing in our region. We currently have 125 units in our development pipeline. In December, we released a report and launched our new My Home Plus One Program which will provide technical assistance and financial incentives to encourage homeowners to construct Accessory Dwelling Units (ADUs) on their properties. The goal is to get more year-round rental inventory online quickly and efficiently to address the need. _x000D_
_x000D_
We also piloted a Workforce Housing Voucher Program which we will be implementing this year. The program will provide rental assistance to our region's workforce with an initial focus on daycare and disability care workers. We received American Rescue Plan Act (ARPA) funding to launch the program and are planning on expanding it to include other members of the region's workforce. _x000D_
_x000D_
Last year, we launched a new website, Housing to Protect Cape Cod (www.housingtoprotectcapecod.org), with the goal of encouraging more people to get involved in speaking up in favor of the affordable and attainable housing needed on Cape Cod and the Islands. Through Housing to Protect Cape Cod, we are seeking to strengthen housing advocacy in our region to support the housing development that is needed for low- and middle-income households. </t>
  </si>
  <si>
    <t>Housing Nantucket</t>
  </si>
  <si>
    <t>Individual health plan, Family health plan, 2-3 weeks vacation per year, 4 or more weeks vacation per year, Annual organizational contribution to retirement account</t>
  </si>
  <si>
    <t>Pittsfield Economic Revitalization Corporation</t>
  </si>
  <si>
    <t>None</t>
  </si>
  <si>
    <t>PERC administered a second round of  the City of Pittsfield - Covid Small Business Recovery Grant  CDBG funding to business who had been negatively impacted to due the pandemic. This funding assisted businesses with paying their rent, payroll, utilities to help them remain open during the pandemic. Special consideration was given to businesses that are socially and economically disadvantaged and had not received any funding.</t>
  </si>
  <si>
    <t>Harborlight Community Partners</t>
  </si>
  <si>
    <t>Individual health plan, Family health plan, 2-3 weeks vacation per year, 4 or more weeks vacation per year, Training benefit of $1000 or more a year, Annual organizational contribution to retirement account, flex time, floating holidays, regular holidays, coverage of medical deductibles, employee incentives</t>
  </si>
  <si>
    <t>Transportation assistance was offered to senior residents via van transportation to go shopping, COAs, etc. This occurs weekly at our senior residences. There were fewer numbers of "bus trips" as they are called because of COVID19 concerns. This service will continue in 2022.</t>
  </si>
  <si>
    <t xml:space="preserve">1) On-site vaccination clinics in early 2021, including 2nd and booster shots offered to all elderly residents. This was significant in early 2021 when the vaccine rollout was very challenging for elders to navigate. _x000D_
2) Varied Resident Services provided in conjunction with local care providers such as Element Care, SeniorCare, Meals on Wheels, Beverly Bootstraps and more. These are available to all elderly residents as well as some families (food pantries, etc.)_x000D_
3) Programming for senior residents at all senior properties to boost engagement, mental health (especially during the times of shut down), health, and life enrichment. </t>
  </si>
  <si>
    <t>CDC of South Berkshire</t>
  </si>
  <si>
    <t>Individual health plan, 2-3 weeks vacation per year, 4 or more weeks vacation per year, Training benefit of $1000 or more a year, Annual organizational contribution to retirement account</t>
  </si>
  <si>
    <t>NeighborWorks Housing Solutions</t>
  </si>
  <si>
    <t>Individual health plan, Family health plan, 2-3 weeks vacation per year, 4 or more weeks vacation per year, Training benefit of $1000 or more a year, Annual organizational contribution to retirement account, Life insurance, short and long term disability, dental insurance</t>
  </si>
  <si>
    <t xml:space="preserve">Community Development Partnership </t>
  </si>
  <si>
    <t>Individual health plan, Family health plan, 4 or more weeks vacation per year, Training benefit of $1000 or more a year, Annual organizational contribution to retirement account</t>
  </si>
  <si>
    <t>Rental and management of 100 affordable units; rehabilitation program for homes owned by low-moderate income owners; small business workshops, technical assistance and loans; first-time homebuyer education. All programs are available to low-moderate income residents of the eight Lower Cape towns.</t>
  </si>
  <si>
    <t>Just A Start</t>
  </si>
  <si>
    <t>Individual health plan, 2-3 weeks vacation per year, Training benefit of $1000 or more a year, Annual organizational contribution to retirement account, Transportation reimbursement</t>
  </si>
  <si>
    <t>Dorchester Bay EDC</t>
  </si>
  <si>
    <t xml:space="preserve">Individual health plan, Family health plan, 2-3 weeks vacation per year, Training benefit of $1000 or more a year, Annual organizational contribution to retirement account, One week of paid volunteer leave, 3 personal days </t>
  </si>
  <si>
    <t>Way Finders</t>
  </si>
  <si>
    <t xml:space="preserve">Individual health plan, Family health plan, 4 or more weeks vacation per year, Annual organizational contribution to retirement account, Educational assistance-loan repayment/tuition assistance, paid parental leave </t>
  </si>
  <si>
    <t xml:space="preserve">Staff benefit - 50% of bus pass cost and free EV charging. _x000D_
_x000D_
Resident Services (for tenants in owned or managed units): provided cash assistance and/or other support to access UBER and bus passes at some properties;  arranged senior shuttle service; and provided medical transport. _x000D_
_x000D_
For families in our shelters, supportive housing, domestic violence shelter program, Employment Support Service programs we provided assistance with moving, issued bus passes, paid for UBER/taxis, paid for car repairs and/or maintenance, paid excise taxes, license fees, drivers education, tolls, gas, and insurance. .  </t>
  </si>
  <si>
    <t xml:space="preserve">The First-time Homebuyer Workshop resulted in 177 new homeowners and we are providing free financial education workshops, Credit Success, to tenants in our owned and managed properties. We are piloting a youth financial education program, Extra Credit, for youth and college-bound high school students in Holyoke and Springfield. Our Flexing Civic Muscle Advocacy Training Program (focused on older adults) has resulted in replacement of streetlights that were not working; residents engaging with Springfield elected leaders and serving on committees; residents involved in planning the use of Springfield's ARPA funds; walk audits of neglected neighborhoods, and other civic, social, and health-related activities - nearly all the activities were virtual. We strengthened our Resident Services program by hiring a director of coordinated resident services who is tasked with increasing and improving case management at our properties, learning from residents what support services and community programs they are in need of /interested in and implementing services that meet those needs and interests, and overseeing our new Rental Sustainability program which provides support for tenants who are behind on their rent payments. Along with the rental sustainability services we initiated a "zero evictions for nonpayment of rent" practice that will be in effect going forward, regardless of any state or federal eviction moratoria.  _x000D_
</t>
  </si>
  <si>
    <t xml:space="preserve">Community Teamwork, Inc. </t>
  </si>
  <si>
    <t>Individual health plan, Family health plan, 2-3 weeks vacation per year, 4 or more weeks vacation per year, Annual organizational contribution to retirement account, Tuition Reimbursement, Life Insurance, Short-Term/Long-Term Disability</t>
  </si>
  <si>
    <t>Community Teamwork provides school bus- based transportation to its Child &amp; Family Services programming. Additionally, Community Teamwork funds LYFT rides for clients to attend necessary meetings/ appointments if they do not have access to a vehicle or public transportation.  Community Teamwork also provides bus passes as needed. _x000D_
We expect to continue this assistance in CY2022.</t>
  </si>
  <si>
    <t xml:space="preserve">Community Teamwork is organized in a division structure with like programs grouped together in the following divisions: Energy and Community Resources (Which houses ongoing Community Benefits programming, RAFT and ERAP for Housing Assistance, our Financial Education Center, our Resource Center,  our LIHEAP/Fuel Assistance program, and WIC as example), Child and Family Services, and Housing and Homeless services (including Youth Services, Family Shelters, Housing Voucher programming, and a new Individual Homelessness programming). Community Teamwork is the second largest Community Action Agency in Massachusetts, serving over 55,000 individuals annually.  We continually develop new ways to help people in crisis and to meet the needs of the community.  We do this by housing homeless families, supporting first-time homebuyers, weatherizing homes, developing affordable housing, educating 1,500 children, providing 5,000 plus pre- and post-natal women and their children with nutrition education and food, helping young people earn their high school equivalency and gain job skills, providing fuel assistance to 10,000 households, administering over 2,000 housing subsidies, supporting small business, and equipping the most vulnerable and disenfranchised members of our community with the resources they need to thrive. Our services are geared towards low-income families in Greater Lowell and throughout the Merrimack Vally and the North Shore. </t>
  </si>
  <si>
    <t>Codman Square NDC</t>
  </si>
  <si>
    <t>Individual health plan, Family health plan, 2-3 weeks vacation per year, Training benefit of $1000 or more a year</t>
  </si>
  <si>
    <t>South Middlesex Opportunity Council, Inc.</t>
  </si>
  <si>
    <t>Beginning in July, 2020 and continuing into 2021, the MetroWest Regional Transit Authority (MWRTA) provided safe, reliable transportation to eligible individuals in SMOC programs, free of cost. Rides ensure low-income community members have access to food, pharmacies, medical appointments, and other essential rides including workforce transportation for essential workers. This was a pilot program and funding was not renewed.</t>
  </si>
  <si>
    <t xml:space="preserve">On January 19th, 2021, SMOC hosted its first vaccination clinic for our frontline staff and shelter residents in Worcester. Since then, first- and second-dose vaccination clinics have been held for staff and clients in Lowell, Worcester, MetroWest, Springfield and North Worcester County. SMOC also hosted a vaccination clinic on Thursday, April 29th, 2021 in partnership with the City of Framingham to provide vaccinations for residents who have been historically under-resourced and may have faced barriers to accessing the vaccine, including people of color, immigrants, homebound and disabled individuals, individuals living in low-income and congregate housing, and individuals with multiple and complex medical needs. </t>
  </si>
  <si>
    <t>The Neighborhood Developers</t>
  </si>
  <si>
    <t>Individual health plan, Family health plan, 2-3 weeks vacation per year, 4 or more weeks vacation per year, Training benefit of $1000 or more a year, Annual organizational contribution to retirement account, Yes, it offers all of these. In addition, Other benefits are: Dental &amp;amp; Vision Insurance; Health Savings Account; Group Life and Personal Accident Insurance; Short and Long-Term Disability Insurance</t>
  </si>
  <si>
    <t xml:space="preserve">TND and its partner organization Nuestra Comunidad are the founding members of Opportunity Communities (OppCo), which is an innovative joint venture that exists to drive more capacity into the community development field. OppCo supports TND with back-end administration, HR, IT and financial management services as well as deep expertise in lines of business that are core to community development corporations (CDCs). With OppCo’s support, TND has expanded its portfolio of homes by 65%._x000D_
_x000D_
The communities served by OppCo were disproportionately impacted by the pandemic; unemployment reached 25% in our area, and our infection rates were among the highest in the nation. In response to these inequities, TND adapted its services and launched the CONNECT Hotline to provide vital access to pandemic-related income and housing stabilization supports._x000D_
Originally a staff-driven effort, the hotline quickly incorporated more than 25 community volunteers, including many Spanish speakers. Hotline services include help with Unemployment Insurance (UI), RAFT rental assistance, SNAP food benefits, Economic Impact Payment (EIP) stimulus checks, VITA free tax preparation, eviction prevention, and internet access. _x000D_
</t>
  </si>
  <si>
    <t>Homeowners Rehabilitation, Inc.</t>
  </si>
  <si>
    <t>Individual health plan, Family health plan, 2-3 weeks vacation per year, 4 or more weeks vacation per year, Training benefit of $1000 or more a year, Annual organizational contribution to retirement account, Paid Family Leave, Dental, long and short term disability</t>
  </si>
  <si>
    <t>transportation to shopping and transportation hubs</t>
  </si>
  <si>
    <t>Groundwork Lawrence</t>
  </si>
  <si>
    <t>Individual health plan, Family health plan, 2-3 weeks vacation per year, 4 or more weeks vacation per year, Training benefit of $1000 or more a year, Annual organizational contribution to retirement account, Fresh Food Benefit</t>
  </si>
  <si>
    <t xml:space="preserve">Grab n’ Go Meals, Restaurant Initiative – with food insecurity heightened by the impact of COVID-19, the program offered food stability and economic development, coordinating targeted catering contracts with Lawrence restaurants and non-profit partners to facilitate production of meals and distribution to the community’s residents experiencing food insecurity. 32 restaurants were involved, providing over 90,000 meals. _x000D_
_x000D_
We Are/Somos Lawrence – having, in the last four years, experienced three years of crisis – the Columbia Gas explosions and a global pandemic, GWL has staff dedicated to our We Are/Somos Lawrence website and social media – a community web portal – which serves as a current, bilingual provider of “one-site-shopping” for information and resources related to the pandemic and life in Lawrence as a whole and is established as a reliable source of both day-to-day and crisis information. _x000D_
_x000D_
Groundwork Lawrence partnered with the City of Lawrence’s The Center to provide almost $250,0000 in financial support to residents that didn’t qualify for Federal or state benefits and do community outreach and education about COVID-19 precautions, testing, and vaccinations.   </t>
  </si>
  <si>
    <t>Quaboag Valley CDC</t>
  </si>
  <si>
    <t>Individual health plan, Family health plan, 4 or more weeks vacation per year</t>
  </si>
  <si>
    <t>In partnership with the Town of Ware offered a 6 day a week transportation service, the Quaboag Connector,  that primarily serves low-income individuals, persons with disabilities, and seniors in 10 towns in our region. With the PVTA operate the new Amherst to Worcester Route 4 days per week connecting along Rte 9. With support from Synergy Initiative funding from The Health Foundation of Central Mass, QVCDC's goal is to create a sustainable, replicable and affordable solution for rural transportation. In 2021, despite Covid-19 related impacts that decreased ridership for many transportation systems, Quaboag Connector trips increased from 626 per month January to 1,116 trips for the month of December. There were 9.045 passenger trips provided to 264 unique riders. The majority of trips ( 50 to 60 %) are to work. The next highest purposes are for grocery shopping and medical appointments. This is a lifeline service for many people in our region that has little access to public or private transportation. Other funders include Baystate Health, Health New England, T4MA, MA DOT and municipalities. CITC has played a major role in creating and sustaining this work.</t>
  </si>
  <si>
    <t>A Resiliency grant program to assist Ware  41 business owners to work together on marketing to increase community awareness, attract customers from within and outside of the region, and build community pride. Many of these businesses suffered a double blow from Covid and a downtown streetscape project disrupting vehicle and pedestrian traffic for an extended period of time.</t>
  </si>
  <si>
    <t>Waltham Alliance to Create Housing (WATCH CDC)</t>
  </si>
  <si>
    <t>Individual health plan, 2-3 weeks vacation per year, 4 or more weeks vacation per year, Annual organizational contribution to retirement account, dental</t>
  </si>
  <si>
    <t>about 20 back to work grants of up to $500 to help with transportation to work.</t>
  </si>
  <si>
    <t>not sure what's meant here by 'other programs'</t>
  </si>
  <si>
    <t>North Shore CDC</t>
  </si>
  <si>
    <t>Individual health plan, Family health plan, 2-3 weeks vacation per year, 4 or more weeks vacation per year, Training benefit of $1000 or more a year, Annual organizational contribution to retirement account, STD,LTD,Life Ins., Dental, Vision,FSA</t>
  </si>
  <si>
    <t xml:space="preserve">Tax Prep Services- serves low income residents, helped obtain over 70k earned income credits_x000D_
Rental Cash Assistance - serves low income residents - program helped 152 people stabilize tenancies_x000D_
Small Business Tech Assistance - serves small business/entrepreneurs - assist with marketing, financial analysis, funding resources, digitization, time management, other trainings </t>
  </si>
  <si>
    <t>Madison Park CDC</t>
  </si>
  <si>
    <t>Individual health plan, Family health plan, 2-3 weeks vacation per year, 4 or more weeks vacation per year, Training benefit of $1000 or more a year, Annual organizational contribution to retirement account, Short and long term disability, dental/vision, life insurance and tuition reimbursement</t>
  </si>
  <si>
    <t>Nuestra Comunidad</t>
  </si>
  <si>
    <t xml:space="preserve">Nuestra's Oasis arts program paid approximately $65,000 to Black, Latino and immigrant artists, production teams and event vendors. </t>
  </si>
  <si>
    <t>Hilltown CDC</t>
  </si>
  <si>
    <t>Individual health plan, Family health plan, 4 or more weeks vacation per year, Annual organizational contribution to retirement account, Infant at work policy</t>
  </si>
  <si>
    <t xml:space="preserve">We operate a senior transit authority van and a driver pool where drivers provide transportation with their own vehicle. </t>
  </si>
  <si>
    <t xml:space="preserve">Our small business program and our Keep Farming Mobile Market have significant impacts in our communities.   These programs serve a diverse population across 600 square miles of Hilltown communities.  </t>
  </si>
  <si>
    <t>South Boston NDC</t>
  </si>
  <si>
    <t>2-3 weeks vacation per year, 4 or more weeks vacation per year, Annual organizational contribution to retirement account</t>
  </si>
  <si>
    <t>SBNDC operates a Farmers market serving primarily low and moderate income households.</t>
  </si>
  <si>
    <t>Inquilinos Boricuas en Accion</t>
  </si>
  <si>
    <t>Individual health plan, Family health plan, 2-3 weeks vacation per year, 4 or more weeks vacation per year, Annual organizational contribution to retirement account, medical co payment coverage</t>
  </si>
  <si>
    <t xml:space="preserve">Resident Services Program serves our portfolio of affordable housing in Villa Victoria.  </t>
  </si>
  <si>
    <t>Worcester Comm. Housing Resources, Inc.</t>
  </si>
  <si>
    <t>ACT Lawrence</t>
  </si>
  <si>
    <t>2-3 weeks vacation per year, 4 or more weeks vacation per year, Training benefit of $1000 or more a year, paid holidays and generous time off</t>
  </si>
  <si>
    <t xml:space="preserve">Rental counseling / RAFT applications assistance.  One example, some clients received a total of $21,500 in RAFT assistance.  </t>
  </si>
  <si>
    <t>Worcester Common Ground</t>
  </si>
  <si>
    <t>Individual health plan, Family health plan, 2-3 weeks vacation per year, Training benefit of $1000 or more a year, Annual organizational contribution to retirement account, Dental, Life Insurance</t>
  </si>
  <si>
    <t>A significant amount of time was spent on completing RAFT applications,  and fuel assistance.  Our 5 community gardens provided access to farming and feeding families first.</t>
  </si>
  <si>
    <t>Franklin County CDC</t>
  </si>
  <si>
    <t>Lending, Business Assistance, Food Production programs all served hundred of entrepreneurs and small businesses</t>
  </si>
  <si>
    <t>NewVue Communities</t>
  </si>
  <si>
    <t>Individual health plan, Family health plan, 2-3 weeks vacation per year, 4 or more weeks vacation per year, Training benefit of $1000 or more a year, Annual organizational contribution to retirement account</t>
  </si>
  <si>
    <t>Neighborhood of Affordable Housing (NOAH)</t>
  </si>
  <si>
    <t>Individual health plan, Family health plan, 2-3 weeks vacation per year, Accident and Life Insurances</t>
  </si>
  <si>
    <t>CEDC-SM</t>
  </si>
  <si>
    <t>Individual health plan, 2-3 weeks vacation per year, Annual organizational contribution to retirement account</t>
  </si>
  <si>
    <t>Somerville Community Corporation</t>
  </si>
  <si>
    <t>Main South CDC</t>
  </si>
  <si>
    <t>The Main South CDC continued with its COVID relief and support programming this year.  Its housing staff continued to help tenants access RAFT assistance and restructure their Section 8 contracts due to loss of income. Additionally the CDC continued to process applications for payments for the Hot meals program that supplied free hot meals to income eligible residents who were quarantined due to COVID infections. Over the last two years 16,000 Hot Meals have been provided by the Partnership.  The CDC has provided funding to the Main South Business Association through funds it received from the Urban Agenda grant to support COVID recovery activities and technical support services.</t>
  </si>
  <si>
    <t>Metro West Collaborative Development</t>
  </si>
  <si>
    <t>Individual health plan, Family health plan, 4 or more weeks vacation per year, Annual organizational contribution to retirement account, training benefit of $250 per year</t>
  </si>
  <si>
    <t>In 2021 we continued to provide emergency assistance on behalf of several municipalities. Approximately $1 million was disbursed in 2021 to 150 households.</t>
  </si>
  <si>
    <t>Southeast Asian Coalition of Central Massachusetts, Inc. (SEACMA)</t>
  </si>
  <si>
    <t>Individual health plan, Family health plan, 2-3 weeks vacation per year, Training benefit of $1000 or more a year, Annual organizational contribution to retirement account, Flexible family care leave without pay up to 4 months. Staff has used their vacation time and personal time off to care for their family members in the US or in Asia (elder parents), millage reimbursement for staff who travel to another city for client en</t>
  </si>
  <si>
    <t>Transportation assistance provided to elders, youth and other new immigrants and refugees who were English Language Learners and needed to navigate the public transportation system while obtaining driver permits and licences</t>
  </si>
  <si>
    <t>We offer wrap around service that includes translation, interpretation, ESL classes, programs for elders, youth, families. Access to healthcare, housing, employment, education, civic engagement, mental wellness, art and culture programs.</t>
  </si>
  <si>
    <t>Chinatown Community Land Trust</t>
  </si>
  <si>
    <t>4 or more weeks vacation per year</t>
  </si>
  <si>
    <t xml:space="preserve">1) Affordable home ownership preservation - 7 units acquired, 3 sold as low income permanently affordable condos, 4 in redevelopment_x000D_
2) Led Chinatown Master Plan 2020 participatory planning process, published in 2020, but continued to co-facilitate Chinatown Master Plan Committee and advocate for implementation of plan priorities and recommendations_x000D_
</t>
  </si>
  <si>
    <t>The Latino Support Network Inc</t>
  </si>
  <si>
    <t>Downtown Taunton Foundation</t>
  </si>
  <si>
    <t>We were on the City's reopening committee, and helped to develop a "reopening" toolkit to distribute to businesses and organizations within the City.</t>
  </si>
  <si>
    <t>Allston Brighton CDC</t>
  </si>
  <si>
    <t xml:space="preserve">All our resident services programs impact the quality of life of residents.  Those include after-school programs, computer literacy programs, and a wide variety of activities.  We also run a very successful first time homebuyer training program. </t>
  </si>
  <si>
    <t>Waterfront Historic Area League (WHALE)</t>
  </si>
  <si>
    <t>Family health plan, 2-3 weeks vacation per year, 4 or more weeks vacation per year</t>
  </si>
  <si>
    <t>Neighborhood outreach and planning for low-mod income neighborhoods.</t>
  </si>
  <si>
    <t>Lawrence CommunityWorks Inc.</t>
  </si>
  <si>
    <t>Individual health plan, Family health plan, 2-3 weeks vacation per year, 4 or more weeks vacation per year, Training benefit of $1000 or more a year, Annual organizational contribution to retirement account, Life insurance</t>
  </si>
  <si>
    <t xml:space="preserve">Over the past year we ran the COVID HRIA vaccine and testing campaign where we provided on-site vaccination clinics, in-home vaccine referrals, distributed flyers; alongside this we provided rides to and from vaccination sites for residents. </t>
  </si>
  <si>
    <t>Jamaica Plain NDC</t>
  </si>
  <si>
    <t>Individual health plan, Family health plan, 2-3 weeks vacation per year, Training benefit of $1000 or more a year, Annual organizational contribution to retirement account, Disability, life insurance</t>
  </si>
  <si>
    <t>Housing Corporation of Arlington</t>
  </si>
  <si>
    <t>Individual health plan, 2-3 weeks vacation per year, Training benefit of $1000 or more a year</t>
  </si>
  <si>
    <t xml:space="preserve">Worcester East Side CDC </t>
  </si>
  <si>
    <t>OneHolyoke CDC</t>
  </si>
  <si>
    <t>Individual health plan, Family health plan, 2-3 weeks vacation per year, 4 or more weeks vacation per year, Training benefit of $1000 or more a year, Annual organizational contribution to retirement account, Group Life, disability, HSA Account, FSA Educational contrib.</t>
  </si>
  <si>
    <t>Covid Outreach &amp; Immunization, Community Dinner, Mobile Food Bank, Community Cleanups, "Equity" Learning Pods and other community events; all  serving low SES Holyoke residents;</t>
  </si>
  <si>
    <t>Wellspring Cooperative</t>
  </si>
  <si>
    <t>2-3 weeks vacation per year, Benefit payment of 27% that individuals can use to purchase health care, retirement or other benefits</t>
  </si>
  <si>
    <t>Wellspring Cooperative supports the creation of worker owned businesses in Springfield.  We provide jobs with on-the-job training, cooperative business training and assistance, and financing support. Wellspring also manages the Go Fresh Mobile Market that delivers fresh produce to food insecure families across Springfield.</t>
  </si>
  <si>
    <t>Mission Hill NHS</t>
  </si>
  <si>
    <t>We continued to provide food assistance to MHNHS residents experiencing food insecurity and other hardships due to COVID pandemic.  We also support families with school-aged children, working with our partners to provide school supplies, hot spots, chrome books, etc.  We continue to service our senior residents and connect them with each other and classes utilizing donated chrome books and expanded common internet capacity.</t>
  </si>
  <si>
    <t xml:space="preserve">African Community Economic Development of New England (ACEDONE) </t>
  </si>
  <si>
    <t>2-3 weeks vacation per year, Training benefit of $1000 or more a year</t>
  </si>
  <si>
    <t>Elders, People with disabilities, &amp; students (Summer Learning &amp; After School)</t>
  </si>
  <si>
    <t>Social Services and Advocacy</t>
  </si>
  <si>
    <t>Dudley Neighbors Inc.</t>
  </si>
  <si>
    <t>Individual health plan, Family health plan, 2-3 weeks vacation per year</t>
  </si>
  <si>
    <t>Springfield Neighborhood Housing Services</t>
  </si>
  <si>
    <t>CEO2</t>
  </si>
  <si>
    <t>CFO/COO/Deputy Director3</t>
  </si>
  <si>
    <t>Senior Staff (real estate, finance, lending, fundraising)4</t>
  </si>
  <si>
    <t>Other Staff (real estate, finance, lending, fundraising)5</t>
  </si>
  <si>
    <t>Senior Program Staff6</t>
  </si>
  <si>
    <t>Other Program Staff7</t>
  </si>
  <si>
    <t>Community Organizers8</t>
  </si>
  <si>
    <t>Support and Admin9</t>
  </si>
  <si>
    <t>2022 GOALs Survey: Organization Operating Information</t>
  </si>
  <si>
    <t>Revised 6/22/22</t>
  </si>
  <si>
    <t>Brookline Improvement Coalition *</t>
  </si>
  <si>
    <t>Coalition for a Better Acre *</t>
  </si>
  <si>
    <t>Domus, Inc. *</t>
  </si>
  <si>
    <t>Lena Park CDC *</t>
  </si>
  <si>
    <t>* Denotes Rental Units in Portfolio as of 12/31/20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</si>
</sst>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_(&quot;$&quot;* #,##0_);_(&quot;$&quot;* \(#,##0\);_(&quot;$&quot;* &quot;-&quot;??_);_(@_)"/>
    <numFmt numFmtId="165" formatCode="_(* #,##0_);_(* \(#,##0\);_(* &quot;-&quot;??_);_(@_)"/>
  </numFmts>
  <fonts count="18"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4">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cellStyleXfs>
  <cellXfs count="8">
    <xf numFmtId="0" fontId="0" fillId="0" borderId="0" xfId="0"/>
    <xf numFmtId="22" fontId="0" fillId="0" borderId="0" xfId="0" applyNumberFormat="1"/>
    <xf numFmtId="0" fontId="0" fillId="0" borderId="0" xfId="0" applyAlignment="1">
      <alignment wrapText="1"/>
    </xf>
    <xf numFmtId="0" fontId="16" fillId="0" borderId="0" xfId="0" applyFont="1"/>
    <xf numFmtId="164" fontId="0" fillId="0" borderId="0" xfId="43" applyNumberFormat="1" applyFont="1"/>
    <xf numFmtId="164" fontId="0" fillId="0" borderId="0" xfId="0" applyNumberFormat="1"/>
    <xf numFmtId="165" fontId="0" fillId="0" borderId="0" xfId="42" applyNumberFormat="1" applyFont="1"/>
    <xf numFmtId="165" fontId="0" fillId="0" borderId="0" xfId="0" applyNumberFormat="1"/>
  </cellXfs>
  <cellStyles count="44">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Comma" xfId="42" builtinId="3"/>
    <cellStyle name="Currency" xfId="43" builtinId="4"/>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26">
    <dxf>
      <font>
        <b val="0"/>
        <i val="0"/>
        <strike val="0"/>
        <condense val="0"/>
        <extend val="0"/>
        <outline val="0"/>
        <shadow val="0"/>
        <u val="none"/>
        <vertAlign val="baseline"/>
        <sz val="11"/>
        <color theme="1"/>
        <name val="Calibri"/>
        <family val="2"/>
        <scheme val="minor"/>
      </font>
      <numFmt numFmtId="165" formatCode="_(* #,##0_);_(* \(#,##0\);_(* &quot;-&quot;??_);_(@_)"/>
    </dxf>
    <dxf>
      <font>
        <b val="0"/>
        <i val="0"/>
        <strike val="0"/>
        <condense val="0"/>
        <extend val="0"/>
        <outline val="0"/>
        <shadow val="0"/>
        <u val="none"/>
        <vertAlign val="baseline"/>
        <sz val="11"/>
        <color theme="1"/>
        <name val="Calibri"/>
        <family val="2"/>
        <scheme val="minor"/>
      </font>
      <numFmt numFmtId="165" formatCode="_(* #,##0_);_(* \(#,##0\);_(* &quot;-&quot;??_);_(@_)"/>
    </dxf>
    <dxf>
      <font>
        <b val="0"/>
        <i val="0"/>
        <strike val="0"/>
        <condense val="0"/>
        <extend val="0"/>
        <outline val="0"/>
        <shadow val="0"/>
        <u val="none"/>
        <vertAlign val="baseline"/>
        <sz val="11"/>
        <color theme="1"/>
        <name val="Calibri"/>
        <family val="2"/>
        <scheme val="minor"/>
      </font>
      <numFmt numFmtId="165" formatCode="_(* #,##0_);_(* \(#,##0\);_(* &quot;-&quot;??_);_(@_)"/>
    </dxf>
    <dxf>
      <font>
        <b val="0"/>
        <i val="0"/>
        <strike val="0"/>
        <condense val="0"/>
        <extend val="0"/>
        <outline val="0"/>
        <shadow val="0"/>
        <u val="none"/>
        <vertAlign val="baseline"/>
        <sz val="11"/>
        <color theme="1"/>
        <name val="Calibri"/>
        <family val="2"/>
        <scheme val="minor"/>
      </font>
      <numFmt numFmtId="165" formatCode="_(* #,##0_);_(* \(#,##0\);_(* &quot;-&quot;??_);_(@_)"/>
    </dxf>
    <dxf>
      <font>
        <b val="0"/>
        <i val="0"/>
        <strike val="0"/>
        <condense val="0"/>
        <extend val="0"/>
        <outline val="0"/>
        <shadow val="0"/>
        <u val="none"/>
        <vertAlign val="baseline"/>
        <sz val="11"/>
        <color theme="1"/>
        <name val="Calibri"/>
        <family val="2"/>
        <scheme val="minor"/>
      </font>
      <numFmt numFmtId="165" formatCode="_(* #,##0_);_(* \(#,##0\);_(* &quot;-&quot;??_);_(@_)"/>
    </dxf>
    <dxf>
      <font>
        <b val="0"/>
        <i val="0"/>
        <strike val="0"/>
        <condense val="0"/>
        <extend val="0"/>
        <outline val="0"/>
        <shadow val="0"/>
        <u val="none"/>
        <vertAlign val="baseline"/>
        <sz val="11"/>
        <color theme="1"/>
        <name val="Calibri"/>
        <family val="2"/>
        <scheme val="minor"/>
      </font>
      <numFmt numFmtId="165" formatCode="_(* #,##0_);_(* \(#,##0\);_(* &quot;-&quot;??_);_(@_)"/>
    </dxf>
    <dxf>
      <font>
        <b val="0"/>
        <i val="0"/>
        <strike val="0"/>
        <condense val="0"/>
        <extend val="0"/>
        <outline val="0"/>
        <shadow val="0"/>
        <u val="none"/>
        <vertAlign val="baseline"/>
        <sz val="11"/>
        <color theme="1"/>
        <name val="Calibri"/>
        <family val="2"/>
        <scheme val="minor"/>
      </font>
      <numFmt numFmtId="164" formatCode="_(&quot;$&quot;* #,##0_);_(&quot;$&quot;* \(#,##0\);_(&quot;$&quot;* &quot;-&quot;??_);_(@_)"/>
    </dxf>
    <dxf>
      <font>
        <b val="0"/>
        <i val="0"/>
        <strike val="0"/>
        <condense val="0"/>
        <extend val="0"/>
        <outline val="0"/>
        <shadow val="0"/>
        <u val="none"/>
        <vertAlign val="baseline"/>
        <sz val="11"/>
        <color theme="1"/>
        <name val="Calibri"/>
        <family val="2"/>
        <scheme val="minor"/>
      </font>
      <numFmt numFmtId="165" formatCode="_(* #,##0_);_(* \(#,##0\);_(* &quot;-&quot;??_);_(@_)"/>
    </dxf>
    <dxf>
      <font>
        <b val="0"/>
        <i val="0"/>
        <strike val="0"/>
        <condense val="0"/>
        <extend val="0"/>
        <outline val="0"/>
        <shadow val="0"/>
        <u val="none"/>
        <vertAlign val="baseline"/>
        <sz val="11"/>
        <color theme="1"/>
        <name val="Calibri"/>
        <family val="2"/>
        <scheme val="minor"/>
      </font>
      <numFmt numFmtId="165" formatCode="_(* #,##0_);_(* \(#,##0\);_(* &quot;-&quot;??_);_(@_)"/>
    </dxf>
    <dxf>
      <alignment horizontal="general" vertical="bottom" textRotation="0" wrapText="1" indent="0" justifyLastLine="0" shrinkToFit="0" readingOrder="0"/>
    </dxf>
    <dxf>
      <font>
        <b val="0"/>
        <i val="0"/>
        <strike val="0"/>
        <condense val="0"/>
        <extend val="0"/>
        <outline val="0"/>
        <shadow val="0"/>
        <u val="none"/>
        <vertAlign val="baseline"/>
        <sz val="11"/>
        <color theme="1"/>
        <name val="Calibri"/>
        <family val="2"/>
        <scheme val="minor"/>
      </font>
      <numFmt numFmtId="164" formatCode="_(&quot;$&quot;* #,##0_);_(&quot;$&quot;* \(#,##0\);_(&quot;$&quot;* &quot;-&quot;??_);_(@_)"/>
    </dxf>
    <dxf>
      <numFmt numFmtId="27" formatCode="m/d/yyyy\ h:mm"/>
    </dxf>
    <dxf>
      <alignment horizontal="general" vertical="bottom" textRotation="0" wrapText="1" indent="0" justifyLastLine="0" shrinkToFit="0" readingOrder="0"/>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4" formatCode="_(&quot;$&quot;* #,##0_);_(&quot;$&quot;* \(#,##0\);_(&quot;$&quot;* &quot;-&quot;??_);_(@_)"/>
    </dxf>
    <dxf>
      <numFmt numFmtId="165" formatCode="_(* #,##0_);_(* \(#,##0\);_(* &quot;-&quot;??_);_(@_)"/>
    </dxf>
    <dxf>
      <numFmt numFmtId="165" formatCode="_(* #,##0_);_(* \(#,##0\);_(* &quot;-&quot;??_);_(@_)"/>
    </dxf>
    <dxf>
      <alignment horizontal="general" vertical="bottom" textRotation="0" wrapText="1" indent="0" justifyLastLine="0" shrinkToFit="0" readingOrder="0"/>
    </dxf>
    <dxf>
      <numFmt numFmtId="164" formatCode="_(&quot;$&quot;* #,##0_);_(&quot;$&quot;* \(#,##0\);_(&quot;$&quot;* &quot;-&quot;??_);_(@_)"/>
    </dxf>
    <dxf>
      <numFmt numFmtId="27" formatCode="m/d/yyyy\ h:mm"/>
    </dxf>
    <dxf>
      <alignment horizontal="general"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3:AF66" totalsRowCount="1">
  <autoFilter ref="A3:AF65" xr:uid="{00000000-0009-0000-0100-000001000000}"/>
  <sortState xmlns:xlrd2="http://schemas.microsoft.com/office/spreadsheetml/2017/richdata2" ref="A4:AF65">
    <sortCondition ref="A3:A65"/>
  </sortState>
  <tableColumns count="32">
    <tableColumn id="1" xr3:uid="{00000000-0010-0000-0000-000001000000}" name="Member" dataDxfId="25" totalsRowDxfId="12"/>
    <tableColumn id="2" xr3:uid="{00000000-0010-0000-0000-000002000000}" name="Enter the end-of-year date for your most recently completed audit." dataDxfId="24" totalsRowDxfId="11"/>
    <tableColumn id="3" xr3:uid="{00000000-0010-0000-0000-000003000000}" name="What were your operating expenses in the most recently completed fiscal year?" totalsRowFunction="custom" dataDxfId="23" totalsRowDxfId="10" dataCellStyle="Currency" totalsRowCellStyle="Currency">
      <totalsRowFormula>SUM(Table1[What were your operating expenses in the most recently completed fiscal year?])</totalsRowFormula>
    </tableColumn>
    <tableColumn id="4" xr3:uid="{00000000-0010-0000-0000-000004000000}" name="CEO"/>
    <tableColumn id="5" xr3:uid="{00000000-0010-0000-0000-000005000000}" name="CFO/COO/Deputy Director"/>
    <tableColumn id="6" xr3:uid="{00000000-0010-0000-0000-000006000000}" name="Senior Staff (real estate, finance, lending, fundraising)"/>
    <tableColumn id="7" xr3:uid="{00000000-0010-0000-0000-000007000000}" name="Other Staff (real estate, finance, lending, fundraising)"/>
    <tableColumn id="8" xr3:uid="{00000000-0010-0000-0000-000008000000}" name="Senior Program Staff"/>
    <tableColumn id="9" xr3:uid="{00000000-0010-0000-0000-000009000000}" name="Other Program Staff"/>
    <tableColumn id="10" xr3:uid="{00000000-0010-0000-0000-00000A000000}" name="Community Organizers"/>
    <tableColumn id="11" xr3:uid="{00000000-0010-0000-0000-00000B000000}" name="Support and Admin"/>
    <tableColumn id="12" xr3:uid="{00000000-0010-0000-0000-00000C000000}" name="CEO2"/>
    <tableColumn id="13" xr3:uid="{00000000-0010-0000-0000-00000D000000}" name="CFO/COO/Deputy Director3"/>
    <tableColumn id="14" xr3:uid="{00000000-0010-0000-0000-00000E000000}" name="Senior Staff (real estate, finance, lending, fundraising)4"/>
    <tableColumn id="15" xr3:uid="{00000000-0010-0000-0000-00000F000000}" name="Other Staff (real estate, finance, lending, fundraising)5"/>
    <tableColumn id="16" xr3:uid="{00000000-0010-0000-0000-000010000000}" name="Senior Program Staff6"/>
    <tableColumn id="17" xr3:uid="{00000000-0010-0000-0000-000011000000}" name="Other Program Staff7"/>
    <tableColumn id="18" xr3:uid="{00000000-0010-0000-0000-000012000000}" name="Community Organizers8"/>
    <tableColumn id="19" xr3:uid="{00000000-0010-0000-0000-000013000000}" name="Support and Admin9"/>
    <tableColumn id="20" xr3:uid="{00000000-0010-0000-0000-000014000000}" name="Does your organization offer the following:" dataDxfId="22" totalsRowDxfId="9"/>
    <tableColumn id="21" xr3:uid="{00000000-0010-0000-0000-000015000000}" name="How many cumulative rental units are in your portfolio, excluding projects completed this past year?" totalsRowFunction="custom" dataDxfId="21" totalsRowDxfId="8" dataCellStyle="Comma" totalsRowCellStyle="Comma">
      <totalsRowFormula>SUM(Table1[How many cumulative rental units are in your portfolio, excluding projects completed this past year?])</totalsRowFormula>
    </tableColumn>
    <tableColumn id="22" xr3:uid="{00000000-0010-0000-0000-000016000000}" name="How many of these units received energy retrofits in this past year?" totalsRowFunction="custom" dataDxfId="20" totalsRowDxfId="7" dataCellStyle="Comma" totalsRowCellStyle="Comma">
      <totalsRowFormula>SUM(Table1[How many of these units received energy retrofits in this past year?])</totalsRowFormula>
    </tableColumn>
    <tableColumn id="23" xr3:uid="{00000000-0010-0000-0000-000017000000}" name="What were the total dollars invested in energy retrofits in these units in this past year?" totalsRowFunction="custom" dataDxfId="19" totalsRowDxfId="6" dataCellStyle="Currency" totalsRowCellStyle="Currency">
      <totalsRowFormula>SUM(Table1[What were the total dollars invested in energy retrofits in these units in this past year?])</totalsRowFormula>
    </tableColumn>
    <tableColumn id="24" xr3:uid="{00000000-0010-0000-0000-000018000000}" name="How many of these units received energy retrofits within the past 5 years?" totalsRowFunction="custom" dataDxfId="18" totalsRowDxfId="5" dataCellStyle="Comma" totalsRowCellStyle="Comma">
      <totalsRowFormula>SUM(Table1[How many of these units received energy retrofits within the past 5 years?])</totalsRowFormula>
    </tableColumn>
    <tableColumn id="25" xr3:uid="{00000000-0010-0000-0000-000019000000}" name="How many Board Members did your organization have?" totalsRowFunction="custom" dataDxfId="17" totalsRowDxfId="4" dataCellStyle="Comma" totalsRowCellStyle="Comma">
      <totalsRowFormula>SUM(Table1[How many Board Members did your organization have?])</totalsRowFormula>
    </tableColumn>
    <tableColumn id="26" xr3:uid="{00000000-0010-0000-0000-00001A000000}" name="How many Board members are People of Color?" totalsRowFunction="custom" dataDxfId="16" totalsRowDxfId="3" dataCellStyle="Comma" totalsRowCellStyle="Comma">
      <totalsRowFormula>SUM(Table1[How many Board members are People of Color?])</totalsRowFormula>
    </tableColumn>
    <tableColumn id="27" xr3:uid="{00000000-0010-0000-0000-00001B000000}" name="How many non-Board Members played a leadership role in your organization?" totalsRowFunction="custom" dataDxfId="15" totalsRowDxfId="2" dataCellStyle="Comma" totalsRowCellStyle="Comma">
      <totalsRowFormula>SUM(Table1[How many non-Board Members played a leadership role in your organization?])</totalsRowFormula>
    </tableColumn>
    <tableColumn id="28" xr3:uid="{00000000-0010-0000-0000-00001C000000}" name="How many other individuals volunteered for your organization this past year?" totalsRowFunction="custom" dataDxfId="14" totalsRowDxfId="1" dataCellStyle="Comma" totalsRowCellStyle="Comma">
      <totalsRowFormula>SUM(Table1[How many other individuals volunteered for your organization this past year?])</totalsRowFormula>
    </tableColumn>
    <tableColumn id="29" xr3:uid="{00000000-0010-0000-0000-00001D000000}" name="Total number of engaged leaders" totalsRowFunction="custom" dataDxfId="13" totalsRowDxfId="0" dataCellStyle="Comma" totalsRowCellStyle="Comma">
      <totalsRowFormula>SUM(Table1[Total number of engaged leaders])</totalsRowFormula>
    </tableColumn>
    <tableColumn id="30" xr3:uid="{00000000-0010-0000-0000-00001E000000}" name="In CY 2021, did you provide transportation assistance?"/>
    <tableColumn id="31" xr3:uid="{00000000-0010-0000-0000-00001F000000}" name="If yes, please briefly describe the transportation assistance you provided, any specific populations served by this transportation assistance, and whether you intend to continue this assistance in CY 2022."/>
    <tableColumn id="32" xr3:uid="{00000000-0010-0000-0000-000020000000}" name="Are there other programs you offered that had a significant impact on the residents and communities you serve? If so, please briefly describe the program and who is served by it."/>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68"/>
  <sheetViews>
    <sheetView tabSelected="1" workbookViewId="0">
      <pane xSplit="1" topLeftCell="B1" activePane="topRight" state="frozen"/>
      <selection pane="topRight" activeCell="B1" sqref="B1"/>
    </sheetView>
  </sheetViews>
  <sheetFormatPr defaultRowHeight="14.25" x14ac:dyDescent="0.45"/>
  <cols>
    <col min="1" max="1" width="48.19921875" customWidth="1"/>
    <col min="2" max="2" width="20.06640625" customWidth="1"/>
    <col min="3" max="3" width="27.3984375" customWidth="1"/>
    <col min="4" max="4" width="15.796875" customWidth="1"/>
    <col min="5" max="5" width="18.59765625" customWidth="1"/>
    <col min="6" max="6" width="20.73046875" customWidth="1"/>
    <col min="7" max="7" width="20.59765625" customWidth="1"/>
    <col min="8" max="8" width="20.46484375" customWidth="1"/>
    <col min="9" max="9" width="18.46484375" customWidth="1"/>
    <col min="10" max="10" width="25.9296875" customWidth="1"/>
    <col min="11" max="11" width="28.06640625" customWidth="1"/>
    <col min="12" max="12" width="25.3984375" customWidth="1"/>
    <col min="13" max="13" width="28.46484375" customWidth="1"/>
    <col min="14" max="14" width="23.6640625" customWidth="1"/>
    <col min="15" max="15" width="19.53125" customWidth="1"/>
    <col min="16" max="16" width="25.796875" customWidth="1"/>
    <col min="17" max="17" width="24.59765625" customWidth="1"/>
    <col min="18" max="18" width="28.86328125" customWidth="1"/>
    <col min="19" max="19" width="27.265625" customWidth="1"/>
    <col min="20" max="20" width="59.796875" customWidth="1"/>
    <col min="21" max="21" width="27.265625" customWidth="1"/>
    <col min="22" max="22" width="25.9296875" customWidth="1"/>
    <col min="23" max="23" width="28.73046875" customWidth="1"/>
    <col min="24" max="24" width="26.33203125" customWidth="1"/>
    <col min="25" max="25" width="26.59765625" customWidth="1"/>
    <col min="26" max="26" width="26.73046875" customWidth="1"/>
    <col min="27" max="27" width="29.33203125" customWidth="1"/>
    <col min="28" max="28" width="29" customWidth="1"/>
    <col min="29" max="29" width="28.86328125" customWidth="1"/>
    <col min="30" max="30" width="23.9296875" customWidth="1"/>
    <col min="31" max="32" width="73.3984375" customWidth="1"/>
  </cols>
  <sheetData>
    <row r="1" spans="1:32" x14ac:dyDescent="0.45">
      <c r="A1" s="3" t="s">
        <v>192</v>
      </c>
    </row>
    <row r="2" spans="1:32" x14ac:dyDescent="0.45">
      <c r="A2" t="s">
        <v>193</v>
      </c>
    </row>
    <row r="3" spans="1:32" ht="57" x14ac:dyDescent="0.45">
      <c r="A3" s="2" t="s">
        <v>0</v>
      </c>
      <c r="B3" s="2" t="s">
        <v>1</v>
      </c>
      <c r="C3" s="2" t="s">
        <v>2</v>
      </c>
      <c r="D3" s="2" t="s">
        <v>3</v>
      </c>
      <c r="E3" s="2" t="s">
        <v>4</v>
      </c>
      <c r="F3" s="2" t="s">
        <v>5</v>
      </c>
      <c r="G3" s="2" t="s">
        <v>6</v>
      </c>
      <c r="H3" s="2" t="s">
        <v>7</v>
      </c>
      <c r="I3" s="2" t="s">
        <v>8</v>
      </c>
      <c r="J3" s="2" t="s">
        <v>9</v>
      </c>
      <c r="K3" s="2" t="s">
        <v>10</v>
      </c>
      <c r="L3" s="2" t="s">
        <v>184</v>
      </c>
      <c r="M3" s="2" t="s">
        <v>185</v>
      </c>
      <c r="N3" s="2" t="s">
        <v>186</v>
      </c>
      <c r="O3" s="2" t="s">
        <v>187</v>
      </c>
      <c r="P3" s="2" t="s">
        <v>188</v>
      </c>
      <c r="Q3" s="2" t="s">
        <v>189</v>
      </c>
      <c r="R3" s="2" t="s">
        <v>190</v>
      </c>
      <c r="S3" s="2" t="s">
        <v>191</v>
      </c>
      <c r="T3" s="2" t="s">
        <v>11</v>
      </c>
      <c r="U3" s="2" t="s">
        <v>12</v>
      </c>
      <c r="V3" s="2" t="s">
        <v>13</v>
      </c>
      <c r="W3" s="2" t="s">
        <v>14</v>
      </c>
      <c r="X3" s="2" t="s">
        <v>15</v>
      </c>
      <c r="Y3" s="2" t="s">
        <v>16</v>
      </c>
      <c r="Z3" s="2" t="s">
        <v>17</v>
      </c>
      <c r="AA3" s="2" t="s">
        <v>18</v>
      </c>
      <c r="AB3" s="2" t="s">
        <v>19</v>
      </c>
      <c r="AC3" s="2" t="s">
        <v>20</v>
      </c>
      <c r="AD3" s="2" t="s">
        <v>21</v>
      </c>
      <c r="AE3" s="2" t="s">
        <v>22</v>
      </c>
      <c r="AF3" s="2" t="s">
        <v>23</v>
      </c>
    </row>
    <row r="4" spans="1:32" ht="28.5" x14ac:dyDescent="0.45">
      <c r="A4" s="2" t="s">
        <v>126</v>
      </c>
      <c r="B4" s="1">
        <v>44196.208333333336</v>
      </c>
      <c r="C4" s="4">
        <v>286124</v>
      </c>
      <c r="D4">
        <v>1</v>
      </c>
      <c r="E4">
        <v>0</v>
      </c>
      <c r="F4">
        <v>0</v>
      </c>
      <c r="G4">
        <v>0</v>
      </c>
      <c r="H4">
        <v>0</v>
      </c>
      <c r="I4">
        <v>2</v>
      </c>
      <c r="J4">
        <v>0</v>
      </c>
      <c r="K4">
        <v>1</v>
      </c>
      <c r="L4" t="s">
        <v>27</v>
      </c>
      <c r="M4" t="s">
        <v>32</v>
      </c>
      <c r="N4" t="s">
        <v>32</v>
      </c>
      <c r="O4" t="s">
        <v>32</v>
      </c>
      <c r="P4" t="s">
        <v>32</v>
      </c>
      <c r="Q4" t="s">
        <v>33</v>
      </c>
      <c r="R4" t="s">
        <v>32</v>
      </c>
      <c r="S4" t="s">
        <v>33</v>
      </c>
      <c r="T4" s="2" t="s">
        <v>127</v>
      </c>
      <c r="U4" s="6">
        <v>0</v>
      </c>
      <c r="V4" s="6">
        <v>0</v>
      </c>
      <c r="W4" s="4">
        <v>0</v>
      </c>
      <c r="X4" s="6">
        <v>0</v>
      </c>
      <c r="Y4" s="6">
        <v>7</v>
      </c>
      <c r="Z4" s="6">
        <v>6</v>
      </c>
      <c r="AA4" s="6">
        <v>12</v>
      </c>
      <c r="AB4" s="6">
        <v>28</v>
      </c>
      <c r="AC4" s="6">
        <v>19</v>
      </c>
      <c r="AD4" t="s">
        <v>30</v>
      </c>
      <c r="AE4" s="2"/>
      <c r="AF4" s="2" t="s">
        <v>128</v>
      </c>
    </row>
    <row r="5" spans="1:32" ht="28.5" x14ac:dyDescent="0.45">
      <c r="A5" s="2" t="s">
        <v>177</v>
      </c>
      <c r="B5" s="1">
        <v>44561.208333333336</v>
      </c>
      <c r="C5" s="4">
        <v>1725358</v>
      </c>
      <c r="D5">
        <v>1</v>
      </c>
      <c r="E5">
        <v>1</v>
      </c>
      <c r="F5">
        <v>1</v>
      </c>
      <c r="G5">
        <v>1</v>
      </c>
      <c r="H5">
        <v>3</v>
      </c>
      <c r="I5">
        <v>2</v>
      </c>
      <c r="J5">
        <v>1</v>
      </c>
      <c r="K5">
        <v>1</v>
      </c>
      <c r="L5" t="s">
        <v>40</v>
      </c>
      <c r="M5" t="s">
        <v>28</v>
      </c>
      <c r="N5" t="s">
        <v>33</v>
      </c>
      <c r="O5" t="s">
        <v>33</v>
      </c>
      <c r="P5" t="s">
        <v>28</v>
      </c>
      <c r="Q5" t="s">
        <v>33</v>
      </c>
      <c r="R5" t="s">
        <v>33</v>
      </c>
      <c r="S5" t="s">
        <v>33</v>
      </c>
      <c r="T5" s="2" t="s">
        <v>178</v>
      </c>
      <c r="U5" s="6">
        <v>0</v>
      </c>
      <c r="V5" s="6">
        <v>0</v>
      </c>
      <c r="W5" s="4">
        <v>0</v>
      </c>
      <c r="X5" s="6">
        <v>0</v>
      </c>
      <c r="Y5" s="6">
        <v>9</v>
      </c>
      <c r="Z5" s="6">
        <v>8</v>
      </c>
      <c r="AA5" s="6">
        <v>8</v>
      </c>
      <c r="AB5" s="6">
        <v>60</v>
      </c>
      <c r="AC5" s="6">
        <v>17</v>
      </c>
      <c r="AD5" t="s">
        <v>55</v>
      </c>
      <c r="AE5" s="2" t="s">
        <v>179</v>
      </c>
      <c r="AF5" s="2" t="s">
        <v>180</v>
      </c>
    </row>
    <row r="6" spans="1:32" ht="42.75" x14ac:dyDescent="0.45">
      <c r="A6" s="2" t="s">
        <v>156</v>
      </c>
      <c r="B6" s="1">
        <v>44196.208333333336</v>
      </c>
      <c r="C6" s="4">
        <v>1617047</v>
      </c>
      <c r="D6">
        <v>1</v>
      </c>
      <c r="E6">
        <v>1</v>
      </c>
      <c r="F6">
        <v>2</v>
      </c>
      <c r="G6">
        <v>1</v>
      </c>
      <c r="H6">
        <v>2</v>
      </c>
      <c r="I6">
        <v>1</v>
      </c>
      <c r="J6">
        <v>1</v>
      </c>
      <c r="K6">
        <v>0</v>
      </c>
      <c r="L6" t="s">
        <v>36</v>
      </c>
      <c r="M6" t="s">
        <v>44</v>
      </c>
      <c r="N6" t="s">
        <v>44</v>
      </c>
      <c r="O6" t="s">
        <v>33</v>
      </c>
      <c r="P6" t="s">
        <v>28</v>
      </c>
      <c r="Q6" t="s">
        <v>28</v>
      </c>
      <c r="R6" t="s">
        <v>44</v>
      </c>
      <c r="S6" t="s">
        <v>32</v>
      </c>
      <c r="T6" s="2" t="s">
        <v>41</v>
      </c>
      <c r="U6" s="6">
        <v>520</v>
      </c>
      <c r="V6" s="6">
        <v>0</v>
      </c>
      <c r="W6" s="4">
        <v>0</v>
      </c>
      <c r="X6" s="6">
        <v>0</v>
      </c>
      <c r="Y6" s="6">
        <v>15</v>
      </c>
      <c r="Z6" s="6">
        <v>5</v>
      </c>
      <c r="AA6" s="6">
        <v>23</v>
      </c>
      <c r="AB6" s="6">
        <v>15</v>
      </c>
      <c r="AC6" s="6">
        <v>38</v>
      </c>
      <c r="AD6" t="s">
        <v>30</v>
      </c>
      <c r="AE6" s="2"/>
      <c r="AF6" s="2" t="s">
        <v>157</v>
      </c>
    </row>
    <row r="7" spans="1:32" ht="57" x14ac:dyDescent="0.45">
      <c r="A7" s="2" t="s">
        <v>39</v>
      </c>
      <c r="B7" s="1">
        <v>44196.208333333336</v>
      </c>
      <c r="C7" s="4">
        <v>1758297</v>
      </c>
      <c r="D7">
        <v>1</v>
      </c>
      <c r="E7">
        <v>0</v>
      </c>
      <c r="F7">
        <v>3</v>
      </c>
      <c r="G7">
        <v>0</v>
      </c>
      <c r="H7">
        <v>1</v>
      </c>
      <c r="I7">
        <v>3</v>
      </c>
      <c r="J7">
        <v>1</v>
      </c>
      <c r="K7">
        <v>1</v>
      </c>
      <c r="L7" t="s">
        <v>36</v>
      </c>
      <c r="M7" t="s">
        <v>32</v>
      </c>
      <c r="N7" t="s">
        <v>40</v>
      </c>
      <c r="O7" t="s">
        <v>32</v>
      </c>
      <c r="P7" t="s">
        <v>28</v>
      </c>
      <c r="Q7" t="s">
        <v>33</v>
      </c>
      <c r="R7" t="s">
        <v>33</v>
      </c>
      <c r="S7" t="s">
        <v>28</v>
      </c>
      <c r="T7" s="2" t="s">
        <v>41</v>
      </c>
      <c r="U7" s="6">
        <v>330</v>
      </c>
      <c r="V7" s="6">
        <v>0</v>
      </c>
      <c r="W7" s="4">
        <v>0</v>
      </c>
      <c r="X7" s="6">
        <v>210</v>
      </c>
      <c r="Y7" s="6">
        <v>16</v>
      </c>
      <c r="Z7" s="6">
        <v>14</v>
      </c>
      <c r="AA7" s="6">
        <v>5</v>
      </c>
      <c r="AB7" s="6">
        <v>60</v>
      </c>
      <c r="AC7" s="6">
        <v>21</v>
      </c>
      <c r="AD7" t="s">
        <v>30</v>
      </c>
      <c r="AE7" s="2"/>
      <c r="AF7" s="2" t="s">
        <v>42</v>
      </c>
    </row>
    <row r="8" spans="1:32" x14ac:dyDescent="0.45">
      <c r="A8" s="2" t="s">
        <v>194</v>
      </c>
      <c r="B8" s="1"/>
      <c r="C8" s="4"/>
      <c r="T8" s="2"/>
      <c r="U8" s="6">
        <v>22</v>
      </c>
      <c r="V8" s="6"/>
      <c r="W8" s="4"/>
      <c r="X8" s="6"/>
      <c r="Y8" s="6"/>
      <c r="Z8" s="6"/>
      <c r="AA8" s="6"/>
      <c r="AB8" s="6"/>
      <c r="AC8" s="6"/>
      <c r="AE8" s="2"/>
      <c r="AF8" s="2"/>
    </row>
    <row r="9" spans="1:32" ht="42.75" x14ac:dyDescent="0.45">
      <c r="A9" s="2" t="s">
        <v>67</v>
      </c>
      <c r="B9" s="1">
        <v>44377.166666666664</v>
      </c>
      <c r="C9" s="4">
        <v>244189</v>
      </c>
      <c r="D9">
        <v>1</v>
      </c>
      <c r="E9">
        <v>0</v>
      </c>
      <c r="F9">
        <v>1</v>
      </c>
      <c r="G9">
        <v>0</v>
      </c>
      <c r="H9">
        <v>0</v>
      </c>
      <c r="I9">
        <v>0</v>
      </c>
      <c r="J9">
        <v>0</v>
      </c>
      <c r="K9">
        <v>1</v>
      </c>
      <c r="L9" t="s">
        <v>40</v>
      </c>
      <c r="M9" t="s">
        <v>32</v>
      </c>
      <c r="N9" t="s">
        <v>28</v>
      </c>
      <c r="O9" t="s">
        <v>32</v>
      </c>
      <c r="P9" t="s">
        <v>32</v>
      </c>
      <c r="Q9" t="s">
        <v>32</v>
      </c>
      <c r="R9" t="s">
        <v>32</v>
      </c>
      <c r="S9" t="s">
        <v>33</v>
      </c>
      <c r="T9" s="2" t="s">
        <v>68</v>
      </c>
      <c r="U9" s="6">
        <v>10</v>
      </c>
      <c r="V9" s="6">
        <v>0</v>
      </c>
      <c r="W9" s="4">
        <v>0</v>
      </c>
      <c r="X9" s="6">
        <v>0</v>
      </c>
      <c r="Y9" s="6">
        <v>14</v>
      </c>
      <c r="Z9" s="6">
        <v>1</v>
      </c>
      <c r="AA9" s="6">
        <v>0</v>
      </c>
      <c r="AB9" s="6">
        <v>5</v>
      </c>
      <c r="AC9" s="6">
        <v>14</v>
      </c>
      <c r="AD9" t="s">
        <v>30</v>
      </c>
      <c r="AE9" s="2"/>
      <c r="AF9" s="2"/>
    </row>
    <row r="10" spans="1:32" ht="28.5" x14ac:dyDescent="0.45">
      <c r="A10" s="2" t="s">
        <v>138</v>
      </c>
      <c r="B10" s="1">
        <v>44104.166666666664</v>
      </c>
      <c r="C10" s="4">
        <v>571849</v>
      </c>
      <c r="D10">
        <v>1</v>
      </c>
      <c r="E10">
        <v>1</v>
      </c>
      <c r="F10">
        <v>0</v>
      </c>
      <c r="G10">
        <v>0</v>
      </c>
      <c r="H10">
        <v>4</v>
      </c>
      <c r="I10">
        <v>0</v>
      </c>
      <c r="J10">
        <v>1</v>
      </c>
      <c r="K10">
        <v>0</v>
      </c>
      <c r="L10" t="s">
        <v>28</v>
      </c>
      <c r="M10" t="s">
        <v>28</v>
      </c>
      <c r="N10" t="s">
        <v>32</v>
      </c>
      <c r="O10" t="s">
        <v>32</v>
      </c>
      <c r="P10" t="s">
        <v>33</v>
      </c>
      <c r="Q10" t="s">
        <v>33</v>
      </c>
      <c r="R10" t="s">
        <v>33</v>
      </c>
      <c r="S10" t="s">
        <v>32</v>
      </c>
      <c r="T10" s="2" t="s">
        <v>139</v>
      </c>
      <c r="U10" s="6">
        <v>0</v>
      </c>
      <c r="V10" s="6">
        <v>0</v>
      </c>
      <c r="W10" s="4">
        <v>0</v>
      </c>
      <c r="X10" s="6">
        <v>0</v>
      </c>
      <c r="Y10" s="6">
        <v>9</v>
      </c>
      <c r="Z10" s="6">
        <v>4</v>
      </c>
      <c r="AA10" s="6">
        <v>20</v>
      </c>
      <c r="AB10" s="6">
        <v>40</v>
      </c>
      <c r="AC10" s="6">
        <v>29</v>
      </c>
      <c r="AD10" t="s">
        <v>30</v>
      </c>
      <c r="AE10" s="2"/>
      <c r="AF10" s="2"/>
    </row>
    <row r="11" spans="1:32" ht="85.5" x14ac:dyDescent="0.45">
      <c r="A11" s="2" t="s">
        <v>150</v>
      </c>
      <c r="B11" s="1">
        <v>44012.166666666664</v>
      </c>
      <c r="C11" s="4">
        <v>183040</v>
      </c>
      <c r="D11">
        <v>1</v>
      </c>
      <c r="E11">
        <v>0</v>
      </c>
      <c r="F11">
        <v>0</v>
      </c>
      <c r="G11">
        <v>0</v>
      </c>
      <c r="H11">
        <v>0</v>
      </c>
      <c r="I11">
        <v>1</v>
      </c>
      <c r="J11">
        <v>0</v>
      </c>
      <c r="K11">
        <v>0</v>
      </c>
      <c r="L11" t="s">
        <v>27</v>
      </c>
      <c r="M11" t="s">
        <v>32</v>
      </c>
      <c r="N11" t="s">
        <v>32</v>
      </c>
      <c r="O11" t="s">
        <v>32</v>
      </c>
      <c r="P11" t="s">
        <v>32</v>
      </c>
      <c r="Q11" t="s">
        <v>27</v>
      </c>
      <c r="R11" t="s">
        <v>32</v>
      </c>
      <c r="S11" t="s">
        <v>32</v>
      </c>
      <c r="T11" s="2" t="s">
        <v>151</v>
      </c>
      <c r="U11" s="6">
        <v>0</v>
      </c>
      <c r="V11" s="6">
        <v>0</v>
      </c>
      <c r="W11" s="4">
        <v>0</v>
      </c>
      <c r="X11" s="6">
        <v>0</v>
      </c>
      <c r="Y11" s="6">
        <v>7</v>
      </c>
      <c r="Z11" s="6">
        <v>7</v>
      </c>
      <c r="AA11" s="6">
        <v>20</v>
      </c>
      <c r="AB11" s="6">
        <v>300</v>
      </c>
      <c r="AC11" s="6">
        <v>27</v>
      </c>
      <c r="AD11" t="s">
        <v>30</v>
      </c>
      <c r="AE11" s="2"/>
      <c r="AF11" s="2" t="s">
        <v>152</v>
      </c>
    </row>
    <row r="12" spans="1:32" x14ac:dyDescent="0.45">
      <c r="A12" s="2" t="s">
        <v>195</v>
      </c>
      <c r="B12" s="1"/>
      <c r="C12" s="4"/>
      <c r="T12" s="2"/>
      <c r="U12" s="6">
        <v>520</v>
      </c>
      <c r="V12" s="6"/>
      <c r="W12" s="4"/>
      <c r="X12" s="6"/>
      <c r="Y12" s="6"/>
      <c r="Z12" s="6"/>
      <c r="AA12" s="6"/>
      <c r="AB12" s="6"/>
      <c r="AC12" s="6"/>
      <c r="AE12" s="2"/>
      <c r="AF12" s="2"/>
    </row>
    <row r="13" spans="1:32" ht="28.5" x14ac:dyDescent="0.45">
      <c r="A13" s="2" t="s">
        <v>86</v>
      </c>
      <c r="B13" s="1">
        <v>44196.208333333336</v>
      </c>
      <c r="C13" s="4">
        <v>3088103</v>
      </c>
      <c r="D13">
        <v>1</v>
      </c>
      <c r="E13">
        <v>2</v>
      </c>
      <c r="F13">
        <v>2</v>
      </c>
      <c r="G13">
        <v>4</v>
      </c>
      <c r="H13">
        <v>5</v>
      </c>
      <c r="I13">
        <v>4</v>
      </c>
      <c r="J13">
        <v>5</v>
      </c>
      <c r="K13">
        <v>2</v>
      </c>
      <c r="L13" t="s">
        <v>25</v>
      </c>
      <c r="M13" t="s">
        <v>36</v>
      </c>
      <c r="N13" t="s">
        <v>40</v>
      </c>
      <c r="O13" t="s">
        <v>27</v>
      </c>
      <c r="P13" t="s">
        <v>44</v>
      </c>
      <c r="Q13" t="s">
        <v>27</v>
      </c>
      <c r="R13" t="s">
        <v>28</v>
      </c>
      <c r="S13" t="s">
        <v>28</v>
      </c>
      <c r="T13" s="2" t="s">
        <v>87</v>
      </c>
      <c r="U13" s="6">
        <v>978</v>
      </c>
      <c r="V13" s="6">
        <v>0</v>
      </c>
      <c r="W13" s="4">
        <v>0</v>
      </c>
      <c r="X13" s="6">
        <v>0</v>
      </c>
      <c r="Y13" s="6">
        <v>13</v>
      </c>
      <c r="Z13" s="6">
        <v>11</v>
      </c>
      <c r="AA13" s="6">
        <v>40</v>
      </c>
      <c r="AB13" s="6">
        <v>40</v>
      </c>
      <c r="AC13" s="6">
        <v>53</v>
      </c>
      <c r="AD13" t="s">
        <v>30</v>
      </c>
      <c r="AE13" s="2"/>
    </row>
    <row r="14" spans="1:32" ht="57" x14ac:dyDescent="0.45">
      <c r="A14" s="2" t="s">
        <v>71</v>
      </c>
      <c r="B14" s="1">
        <v>44012.166666666664</v>
      </c>
      <c r="C14" s="4">
        <v>3300000</v>
      </c>
      <c r="D14">
        <v>1</v>
      </c>
      <c r="E14">
        <v>4</v>
      </c>
      <c r="F14">
        <v>0</v>
      </c>
      <c r="G14">
        <v>4</v>
      </c>
      <c r="H14">
        <v>4</v>
      </c>
      <c r="I14">
        <v>2</v>
      </c>
      <c r="J14">
        <v>0</v>
      </c>
      <c r="K14">
        <v>3</v>
      </c>
      <c r="L14" t="s">
        <v>36</v>
      </c>
      <c r="M14" t="s">
        <v>44</v>
      </c>
      <c r="N14" t="s">
        <v>32</v>
      </c>
      <c r="O14" t="s">
        <v>28</v>
      </c>
      <c r="P14" t="s">
        <v>27</v>
      </c>
      <c r="Q14" t="s">
        <v>28</v>
      </c>
      <c r="R14" t="s">
        <v>32</v>
      </c>
      <c r="S14" t="s">
        <v>28</v>
      </c>
      <c r="T14" s="2" t="s">
        <v>72</v>
      </c>
      <c r="U14" s="6">
        <v>100</v>
      </c>
      <c r="V14" s="6">
        <v>4</v>
      </c>
      <c r="W14" s="4">
        <v>48000</v>
      </c>
      <c r="X14" s="6">
        <v>28</v>
      </c>
      <c r="Y14" s="6">
        <v>17</v>
      </c>
      <c r="Z14" s="6">
        <v>0</v>
      </c>
      <c r="AA14" s="6">
        <v>75</v>
      </c>
      <c r="AB14" s="6">
        <v>0</v>
      </c>
      <c r="AC14" s="6">
        <v>92</v>
      </c>
      <c r="AD14" t="s">
        <v>30</v>
      </c>
      <c r="AE14" s="2"/>
      <c r="AF14" s="2" t="s">
        <v>73</v>
      </c>
    </row>
    <row r="15" spans="1:32" ht="242.25" x14ac:dyDescent="0.45">
      <c r="A15" s="2" t="s">
        <v>82</v>
      </c>
      <c r="B15" s="1">
        <v>44377.166666666664</v>
      </c>
      <c r="C15" s="4">
        <v>130676990</v>
      </c>
      <c r="D15">
        <v>1</v>
      </c>
      <c r="E15">
        <v>5</v>
      </c>
      <c r="F15">
        <v>4</v>
      </c>
      <c r="G15">
        <v>2</v>
      </c>
      <c r="H15">
        <v>55</v>
      </c>
      <c r="I15">
        <v>366</v>
      </c>
      <c r="J15">
        <v>0</v>
      </c>
      <c r="K15">
        <v>39</v>
      </c>
      <c r="L15" t="s">
        <v>25</v>
      </c>
      <c r="M15" t="s">
        <v>25</v>
      </c>
      <c r="N15" t="s">
        <v>26</v>
      </c>
      <c r="O15" t="s">
        <v>40</v>
      </c>
      <c r="P15" t="s">
        <v>44</v>
      </c>
      <c r="Q15" t="s">
        <v>27</v>
      </c>
      <c r="R15" t="s">
        <v>32</v>
      </c>
      <c r="S15" t="s">
        <v>28</v>
      </c>
      <c r="T15" s="2" t="s">
        <v>83</v>
      </c>
      <c r="U15" s="6">
        <v>158</v>
      </c>
      <c r="V15" s="6">
        <v>0</v>
      </c>
      <c r="W15" s="4">
        <v>0</v>
      </c>
      <c r="X15" s="6">
        <v>65</v>
      </c>
      <c r="Y15" s="6">
        <v>24</v>
      </c>
      <c r="Z15" s="6">
        <v>6</v>
      </c>
      <c r="AA15" s="6">
        <v>31</v>
      </c>
      <c r="AB15" s="6">
        <v>959</v>
      </c>
      <c r="AC15" s="6">
        <v>55</v>
      </c>
      <c r="AD15" t="s">
        <v>55</v>
      </c>
      <c r="AE15" s="2" t="s">
        <v>84</v>
      </c>
      <c r="AF15" s="2" t="s">
        <v>85</v>
      </c>
    </row>
    <row r="16" spans="1:32" x14ac:dyDescent="0.45">
      <c r="A16" s="2" t="s">
        <v>196</v>
      </c>
      <c r="B16" s="1"/>
      <c r="C16" s="4"/>
      <c r="T16" s="2"/>
      <c r="U16" s="6">
        <v>134</v>
      </c>
      <c r="V16" s="6"/>
      <c r="W16" s="4"/>
      <c r="X16" s="6"/>
      <c r="Y16" s="6"/>
      <c r="Z16" s="6"/>
      <c r="AA16" s="6"/>
      <c r="AB16" s="6"/>
      <c r="AC16" s="6"/>
      <c r="AE16" s="2"/>
      <c r="AF16" s="2"/>
    </row>
    <row r="17" spans="1:32" ht="57" x14ac:dyDescent="0.45">
      <c r="A17" s="2" t="s">
        <v>76</v>
      </c>
      <c r="B17" s="1">
        <v>44196.208333333336</v>
      </c>
      <c r="C17" s="4">
        <v>5292649</v>
      </c>
      <c r="D17">
        <v>1</v>
      </c>
      <c r="E17">
        <v>1</v>
      </c>
      <c r="F17">
        <v>6</v>
      </c>
      <c r="G17">
        <v>13</v>
      </c>
      <c r="H17">
        <v>2</v>
      </c>
      <c r="I17">
        <v>0</v>
      </c>
      <c r="J17">
        <v>4</v>
      </c>
      <c r="K17">
        <v>2</v>
      </c>
      <c r="L17" t="s">
        <v>25</v>
      </c>
      <c r="M17" t="s">
        <v>25</v>
      </c>
      <c r="N17" t="s">
        <v>25</v>
      </c>
      <c r="O17" t="s">
        <v>27</v>
      </c>
      <c r="P17" t="s">
        <v>44</v>
      </c>
      <c r="Q17" t="s">
        <v>32</v>
      </c>
      <c r="R17" t="s">
        <v>28</v>
      </c>
      <c r="S17" t="s">
        <v>44</v>
      </c>
      <c r="T17" s="2" t="s">
        <v>77</v>
      </c>
      <c r="U17" s="6">
        <v>863</v>
      </c>
      <c r="V17" s="6">
        <v>0</v>
      </c>
      <c r="W17" s="4">
        <v>0</v>
      </c>
      <c r="X17" s="6">
        <v>539</v>
      </c>
      <c r="Y17" s="6">
        <v>16</v>
      </c>
      <c r="Z17" s="6">
        <v>12</v>
      </c>
      <c r="AA17" s="6">
        <v>12</v>
      </c>
      <c r="AB17" s="6">
        <v>15</v>
      </c>
      <c r="AC17" s="6">
        <v>28</v>
      </c>
      <c r="AD17" t="s">
        <v>30</v>
      </c>
      <c r="AE17" s="2"/>
      <c r="AF17" s="2"/>
    </row>
    <row r="18" spans="1:32" ht="28.5" x14ac:dyDescent="0.45">
      <c r="A18" s="2" t="s">
        <v>154</v>
      </c>
      <c r="B18" s="1">
        <v>43100.208333333336</v>
      </c>
      <c r="C18" s="4">
        <v>121320</v>
      </c>
      <c r="D18">
        <v>1</v>
      </c>
      <c r="E18">
        <v>0</v>
      </c>
      <c r="F18">
        <v>0</v>
      </c>
      <c r="G18">
        <v>0</v>
      </c>
      <c r="H18">
        <v>0</v>
      </c>
      <c r="I18">
        <v>1</v>
      </c>
      <c r="J18">
        <v>0</v>
      </c>
      <c r="K18">
        <v>0</v>
      </c>
      <c r="L18" t="s">
        <v>28</v>
      </c>
      <c r="M18" t="s">
        <v>32</v>
      </c>
      <c r="N18" t="s">
        <v>32</v>
      </c>
      <c r="O18" t="s">
        <v>32</v>
      </c>
      <c r="P18" t="s">
        <v>32</v>
      </c>
      <c r="Q18" t="s">
        <v>33</v>
      </c>
      <c r="R18" t="s">
        <v>32</v>
      </c>
      <c r="S18" t="s">
        <v>32</v>
      </c>
      <c r="T18" s="2" t="s">
        <v>151</v>
      </c>
      <c r="U18" s="6">
        <v>6</v>
      </c>
      <c r="V18" s="6">
        <v>0</v>
      </c>
      <c r="W18" s="4">
        <v>0</v>
      </c>
      <c r="X18" s="6">
        <v>3</v>
      </c>
      <c r="Y18" s="6">
        <v>9</v>
      </c>
      <c r="Z18" s="6">
        <v>1</v>
      </c>
      <c r="AA18" s="6">
        <v>1</v>
      </c>
      <c r="AB18" s="6">
        <v>25</v>
      </c>
      <c r="AC18" s="6">
        <v>10</v>
      </c>
      <c r="AD18" t="s">
        <v>30</v>
      </c>
      <c r="AE18" s="2"/>
      <c r="AF18" s="2" t="s">
        <v>155</v>
      </c>
    </row>
    <row r="19" spans="1:32" x14ac:dyDescent="0.45">
      <c r="A19" s="2" t="s">
        <v>181</v>
      </c>
      <c r="B19" s="1">
        <v>44377.166666666664</v>
      </c>
      <c r="C19" s="4">
        <v>729337</v>
      </c>
      <c r="D19">
        <v>1</v>
      </c>
      <c r="E19">
        <v>0</v>
      </c>
      <c r="F19">
        <v>1</v>
      </c>
      <c r="G19">
        <v>0</v>
      </c>
      <c r="H19">
        <v>0</v>
      </c>
      <c r="I19">
        <v>0</v>
      </c>
      <c r="J19">
        <v>1</v>
      </c>
      <c r="K19">
        <v>1</v>
      </c>
      <c r="L19" t="s">
        <v>40</v>
      </c>
      <c r="M19" t="s">
        <v>32</v>
      </c>
      <c r="N19" t="s">
        <v>33</v>
      </c>
      <c r="O19" t="s">
        <v>32</v>
      </c>
      <c r="P19" t="s">
        <v>32</v>
      </c>
      <c r="Q19" t="s">
        <v>32</v>
      </c>
      <c r="R19" t="s">
        <v>33</v>
      </c>
      <c r="S19" t="s">
        <v>33</v>
      </c>
      <c r="T19" s="2" t="s">
        <v>182</v>
      </c>
      <c r="U19" s="6">
        <v>150</v>
      </c>
      <c r="V19" s="6">
        <v>0</v>
      </c>
      <c r="W19" s="4">
        <v>0</v>
      </c>
      <c r="X19" s="6"/>
      <c r="Y19" s="6">
        <v>9</v>
      </c>
      <c r="Z19" s="6">
        <v>9</v>
      </c>
      <c r="AA19" s="6">
        <v>15</v>
      </c>
      <c r="AB19" s="6">
        <v>15</v>
      </c>
      <c r="AC19" s="6">
        <v>24</v>
      </c>
      <c r="AD19" t="s">
        <v>30</v>
      </c>
      <c r="AE19" s="2"/>
      <c r="AF19" s="2"/>
    </row>
    <row r="20" spans="1:32" ht="42.75" x14ac:dyDescent="0.45">
      <c r="A20" s="2" t="s">
        <v>46</v>
      </c>
      <c r="B20" s="1">
        <v>44196.208333333336</v>
      </c>
      <c r="C20" s="4">
        <v>1012585</v>
      </c>
      <c r="D20">
        <v>1</v>
      </c>
      <c r="E20">
        <v>0</v>
      </c>
      <c r="F20">
        <v>3</v>
      </c>
      <c r="G20">
        <v>2</v>
      </c>
      <c r="H20">
        <v>2</v>
      </c>
      <c r="I20">
        <v>2</v>
      </c>
      <c r="J20">
        <v>1</v>
      </c>
      <c r="K20">
        <v>1</v>
      </c>
      <c r="L20" t="s">
        <v>36</v>
      </c>
      <c r="M20" t="s">
        <v>32</v>
      </c>
      <c r="N20" t="s">
        <v>44</v>
      </c>
      <c r="O20" t="s">
        <v>28</v>
      </c>
      <c r="P20" t="s">
        <v>27</v>
      </c>
      <c r="Q20" t="s">
        <v>28</v>
      </c>
      <c r="R20" t="s">
        <v>28</v>
      </c>
      <c r="S20" t="s">
        <v>33</v>
      </c>
      <c r="T20" s="2" t="s">
        <v>47</v>
      </c>
      <c r="U20" s="6">
        <v>313</v>
      </c>
      <c r="V20" s="6">
        <v>0</v>
      </c>
      <c r="W20" s="4">
        <v>0</v>
      </c>
      <c r="X20" s="6">
        <v>52</v>
      </c>
      <c r="Y20" s="6">
        <v>19</v>
      </c>
      <c r="Z20" s="6">
        <v>6</v>
      </c>
      <c r="AA20" s="6">
        <v>0</v>
      </c>
      <c r="AB20" s="6">
        <v>67</v>
      </c>
      <c r="AC20" s="6">
        <v>19</v>
      </c>
      <c r="AD20" t="s">
        <v>30</v>
      </c>
      <c r="AE20" s="2"/>
      <c r="AF20" s="2" t="s">
        <v>48</v>
      </c>
    </row>
    <row r="21" spans="1:32" ht="28.5" x14ac:dyDescent="0.45">
      <c r="A21" s="2" t="s">
        <v>132</v>
      </c>
      <c r="B21" s="1">
        <v>44377.166666666664</v>
      </c>
      <c r="C21" s="4">
        <v>2900578</v>
      </c>
      <c r="D21">
        <v>1</v>
      </c>
      <c r="E21">
        <v>0</v>
      </c>
      <c r="F21">
        <v>4</v>
      </c>
      <c r="G21">
        <v>13</v>
      </c>
      <c r="H21">
        <v>0</v>
      </c>
      <c r="I21">
        <v>0</v>
      </c>
      <c r="J21">
        <v>0</v>
      </c>
      <c r="K21">
        <v>0</v>
      </c>
      <c r="L21" t="s">
        <v>40</v>
      </c>
      <c r="M21" t="s">
        <v>32</v>
      </c>
      <c r="N21" t="s">
        <v>27</v>
      </c>
      <c r="O21" t="s">
        <v>33</v>
      </c>
      <c r="P21" t="s">
        <v>32</v>
      </c>
      <c r="Q21" t="s">
        <v>32</v>
      </c>
      <c r="R21" t="s">
        <v>32</v>
      </c>
      <c r="S21" t="s">
        <v>32</v>
      </c>
      <c r="T21" s="2" t="s">
        <v>52</v>
      </c>
      <c r="U21" s="6">
        <v>0</v>
      </c>
      <c r="V21" s="6">
        <v>0</v>
      </c>
      <c r="W21" s="4">
        <v>0</v>
      </c>
      <c r="X21" s="6">
        <v>0</v>
      </c>
      <c r="Y21" s="6">
        <v>8</v>
      </c>
      <c r="Z21" s="6">
        <v>2</v>
      </c>
      <c r="AA21" s="6">
        <v>17</v>
      </c>
      <c r="AB21" s="6">
        <v>0</v>
      </c>
      <c r="AC21" s="6">
        <v>25</v>
      </c>
      <c r="AD21" t="s">
        <v>30</v>
      </c>
      <c r="AE21" s="2"/>
      <c r="AF21" s="2" t="s">
        <v>133</v>
      </c>
    </row>
    <row r="22" spans="1:32" ht="242.25" x14ac:dyDescent="0.45">
      <c r="A22" s="2" t="s">
        <v>97</v>
      </c>
      <c r="B22" s="1">
        <v>44012.166666666664</v>
      </c>
      <c r="C22" s="4">
        <v>2897759</v>
      </c>
      <c r="D22">
        <v>1</v>
      </c>
      <c r="E22">
        <v>1</v>
      </c>
      <c r="F22">
        <v>5</v>
      </c>
      <c r="G22">
        <v>0</v>
      </c>
      <c r="H22">
        <v>4</v>
      </c>
      <c r="I22">
        <v>34</v>
      </c>
      <c r="J22">
        <v>2</v>
      </c>
      <c r="K22">
        <v>5</v>
      </c>
      <c r="L22" t="s">
        <v>36</v>
      </c>
      <c r="M22" t="s">
        <v>44</v>
      </c>
      <c r="N22" t="s">
        <v>44</v>
      </c>
      <c r="O22" t="s">
        <v>32</v>
      </c>
      <c r="P22" t="s">
        <v>33</v>
      </c>
      <c r="Q22" t="s">
        <v>33</v>
      </c>
      <c r="R22" t="s">
        <v>33</v>
      </c>
      <c r="S22" t="s">
        <v>28</v>
      </c>
      <c r="T22" s="2" t="s">
        <v>98</v>
      </c>
      <c r="U22" s="6">
        <v>0</v>
      </c>
      <c r="V22" s="6">
        <v>0</v>
      </c>
      <c r="W22" s="4">
        <v>0</v>
      </c>
      <c r="X22" s="6">
        <v>0</v>
      </c>
      <c r="Y22" s="6">
        <v>11</v>
      </c>
      <c r="Z22" s="6">
        <v>3</v>
      </c>
      <c r="AA22" s="6">
        <v>5</v>
      </c>
      <c r="AB22" s="6">
        <v>968</v>
      </c>
      <c r="AC22" s="6">
        <v>16</v>
      </c>
      <c r="AD22" t="s">
        <v>30</v>
      </c>
      <c r="AE22" s="2"/>
      <c r="AF22" s="2" t="s">
        <v>99</v>
      </c>
    </row>
    <row r="23" spans="1:32" ht="114" x14ac:dyDescent="0.45">
      <c r="A23" s="2" t="s">
        <v>63</v>
      </c>
      <c r="B23" s="1">
        <v>44196.208333333336</v>
      </c>
      <c r="C23" s="4">
        <v>2116000</v>
      </c>
      <c r="D23">
        <v>1</v>
      </c>
      <c r="E23">
        <v>2</v>
      </c>
      <c r="F23">
        <v>3</v>
      </c>
      <c r="G23">
        <v>9</v>
      </c>
      <c r="H23">
        <v>1</v>
      </c>
      <c r="I23">
        <v>3</v>
      </c>
      <c r="J23">
        <v>1</v>
      </c>
      <c r="K23">
        <v>10</v>
      </c>
      <c r="L23" t="s">
        <v>25</v>
      </c>
      <c r="M23" t="s">
        <v>36</v>
      </c>
      <c r="N23" t="s">
        <v>44</v>
      </c>
      <c r="O23" t="s">
        <v>27</v>
      </c>
      <c r="P23" t="s">
        <v>27</v>
      </c>
      <c r="Q23" t="s">
        <v>28</v>
      </c>
      <c r="R23" t="s">
        <v>28</v>
      </c>
      <c r="S23" t="s">
        <v>33</v>
      </c>
      <c r="T23" s="2" t="s">
        <v>64</v>
      </c>
      <c r="U23" s="6">
        <v>370</v>
      </c>
      <c r="V23" s="6">
        <v>0</v>
      </c>
      <c r="W23" s="4">
        <v>0</v>
      </c>
      <c r="X23" s="6">
        <v>33</v>
      </c>
      <c r="Y23" s="6">
        <v>17</v>
      </c>
      <c r="Z23" s="6">
        <v>4</v>
      </c>
      <c r="AA23" s="6">
        <v>12</v>
      </c>
      <c r="AB23" s="6">
        <v>75</v>
      </c>
      <c r="AC23" s="6">
        <v>29</v>
      </c>
      <c r="AD23" t="s">
        <v>55</v>
      </c>
      <c r="AE23" s="2" t="s">
        <v>65</v>
      </c>
      <c r="AF23" s="2" t="s">
        <v>66</v>
      </c>
    </row>
    <row r="24" spans="1:32" ht="42.75" x14ac:dyDescent="0.45">
      <c r="A24" s="2" t="s">
        <v>115</v>
      </c>
      <c r="B24" s="1">
        <v>43646.166666666664</v>
      </c>
      <c r="C24" s="4">
        <v>1948096</v>
      </c>
      <c r="D24">
        <v>1</v>
      </c>
      <c r="E24">
        <v>1</v>
      </c>
      <c r="F24">
        <v>2</v>
      </c>
      <c r="G24">
        <v>1</v>
      </c>
      <c r="H24">
        <v>1</v>
      </c>
      <c r="I24">
        <v>7</v>
      </c>
      <c r="J24">
        <v>2</v>
      </c>
      <c r="K24">
        <v>3</v>
      </c>
      <c r="L24" t="s">
        <v>27</v>
      </c>
      <c r="M24" t="s">
        <v>27</v>
      </c>
      <c r="N24" t="s">
        <v>28</v>
      </c>
      <c r="O24" t="s">
        <v>33</v>
      </c>
      <c r="P24" t="s">
        <v>28</v>
      </c>
      <c r="Q24" t="s">
        <v>33</v>
      </c>
      <c r="R24" t="s">
        <v>33</v>
      </c>
      <c r="S24" t="s">
        <v>33</v>
      </c>
      <c r="T24" s="2" t="s">
        <v>116</v>
      </c>
      <c r="U24" s="6">
        <v>68</v>
      </c>
      <c r="V24" s="6">
        <v>0</v>
      </c>
      <c r="W24" s="4">
        <v>0</v>
      </c>
      <c r="X24" s="6">
        <v>0</v>
      </c>
      <c r="Y24" s="6">
        <v>8</v>
      </c>
      <c r="Z24" s="6">
        <v>0</v>
      </c>
      <c r="AA24" s="6">
        <v>30</v>
      </c>
      <c r="AB24" s="6">
        <v>0</v>
      </c>
      <c r="AC24" s="6">
        <v>38</v>
      </c>
      <c r="AD24" t="s">
        <v>55</v>
      </c>
      <c r="AE24" s="2" t="s">
        <v>117</v>
      </c>
      <c r="AF24" s="2" t="s">
        <v>118</v>
      </c>
    </row>
    <row r="25" spans="1:32" ht="57" x14ac:dyDescent="0.45">
      <c r="A25" s="2" t="s">
        <v>94</v>
      </c>
      <c r="B25" s="1">
        <v>44196.208333333336</v>
      </c>
      <c r="C25" s="4">
        <v>1944519</v>
      </c>
      <c r="D25">
        <v>1</v>
      </c>
      <c r="E25">
        <v>0</v>
      </c>
      <c r="F25">
        <v>4</v>
      </c>
      <c r="G25">
        <v>4</v>
      </c>
      <c r="H25">
        <v>0</v>
      </c>
      <c r="I25">
        <v>2</v>
      </c>
      <c r="J25">
        <v>0</v>
      </c>
      <c r="K25">
        <v>1</v>
      </c>
      <c r="L25" t="s">
        <v>25</v>
      </c>
      <c r="M25" t="s">
        <v>32</v>
      </c>
      <c r="N25" t="s">
        <v>40</v>
      </c>
      <c r="O25" t="s">
        <v>44</v>
      </c>
      <c r="P25" t="s">
        <v>32</v>
      </c>
      <c r="Q25" t="s">
        <v>27</v>
      </c>
      <c r="R25" t="s">
        <v>32</v>
      </c>
      <c r="S25" t="s">
        <v>28</v>
      </c>
      <c r="T25" s="2" t="s">
        <v>95</v>
      </c>
      <c r="U25" s="6">
        <v>1700</v>
      </c>
      <c r="V25" s="6">
        <v>350</v>
      </c>
      <c r="W25" s="4">
        <v>5000000</v>
      </c>
      <c r="X25" s="6">
        <v>450</v>
      </c>
      <c r="Y25" s="6">
        <v>12</v>
      </c>
      <c r="Z25" s="6">
        <v>3</v>
      </c>
      <c r="AA25" s="6">
        <v>20</v>
      </c>
      <c r="AB25" s="6">
        <v>50</v>
      </c>
      <c r="AC25" s="6">
        <v>32</v>
      </c>
      <c r="AD25" t="s">
        <v>55</v>
      </c>
      <c r="AE25" s="2" t="s">
        <v>96</v>
      </c>
      <c r="AF25" s="2"/>
    </row>
    <row r="26" spans="1:32" ht="409.5" x14ac:dyDescent="0.45">
      <c r="A26" s="2" t="s">
        <v>53</v>
      </c>
      <c r="B26" s="1">
        <v>44377.166666666664</v>
      </c>
      <c r="C26" s="4">
        <v>15762451</v>
      </c>
      <c r="D26">
        <v>1</v>
      </c>
      <c r="E26">
        <v>2</v>
      </c>
      <c r="F26">
        <v>6</v>
      </c>
      <c r="G26">
        <v>8</v>
      </c>
      <c r="H26">
        <v>7</v>
      </c>
      <c r="I26">
        <v>63</v>
      </c>
      <c r="J26">
        <v>5</v>
      </c>
      <c r="K26">
        <v>13</v>
      </c>
      <c r="L26" t="s">
        <v>25</v>
      </c>
      <c r="M26" t="s">
        <v>36</v>
      </c>
      <c r="N26" t="s">
        <v>26</v>
      </c>
      <c r="O26" t="s">
        <v>27</v>
      </c>
      <c r="P26" t="s">
        <v>27</v>
      </c>
      <c r="Q26" t="s">
        <v>33</v>
      </c>
      <c r="R26" t="s">
        <v>28</v>
      </c>
      <c r="S26" t="s">
        <v>33</v>
      </c>
      <c r="T26" s="2" t="s">
        <v>54</v>
      </c>
      <c r="U26" s="6">
        <v>338</v>
      </c>
      <c r="V26" s="6">
        <v>8</v>
      </c>
      <c r="W26" s="4">
        <v>86000</v>
      </c>
      <c r="X26" s="6">
        <v>36</v>
      </c>
      <c r="Y26" s="6">
        <v>18</v>
      </c>
      <c r="Z26" s="6">
        <v>2</v>
      </c>
      <c r="AA26" s="6">
        <v>12</v>
      </c>
      <c r="AB26" s="6">
        <v>330</v>
      </c>
      <c r="AC26" s="6">
        <v>30</v>
      </c>
      <c r="AD26" t="s">
        <v>55</v>
      </c>
      <c r="AE26" s="2" t="s">
        <v>56</v>
      </c>
      <c r="AF26" s="2" t="s">
        <v>57</v>
      </c>
    </row>
    <row r="27" spans="1:32" ht="28.5" x14ac:dyDescent="0.45">
      <c r="A27" s="2" t="s">
        <v>166</v>
      </c>
      <c r="B27" s="1">
        <v>44196.208333333336</v>
      </c>
      <c r="C27" s="4">
        <v>833758</v>
      </c>
      <c r="D27">
        <v>1</v>
      </c>
      <c r="E27">
        <v>0</v>
      </c>
      <c r="F27">
        <v>0</v>
      </c>
      <c r="G27">
        <v>0</v>
      </c>
      <c r="H27">
        <v>0</v>
      </c>
      <c r="I27">
        <v>2</v>
      </c>
      <c r="J27">
        <v>0</v>
      </c>
      <c r="K27">
        <v>2</v>
      </c>
      <c r="L27" t="s">
        <v>36</v>
      </c>
      <c r="M27" t="s">
        <v>32</v>
      </c>
      <c r="N27" t="s">
        <v>32</v>
      </c>
      <c r="O27" t="s">
        <v>32</v>
      </c>
      <c r="P27" t="s">
        <v>32</v>
      </c>
      <c r="Q27" t="s">
        <v>28</v>
      </c>
      <c r="R27" t="s">
        <v>32</v>
      </c>
      <c r="S27" t="s">
        <v>28</v>
      </c>
      <c r="T27" s="2" t="s">
        <v>167</v>
      </c>
      <c r="U27" s="6">
        <v>98</v>
      </c>
      <c r="V27" s="6">
        <v>0</v>
      </c>
      <c r="W27" s="4">
        <v>0</v>
      </c>
      <c r="X27" s="6">
        <v>91</v>
      </c>
      <c r="Y27" s="6">
        <v>11</v>
      </c>
      <c r="Z27" s="6">
        <v>2</v>
      </c>
      <c r="AA27" s="6">
        <v>0</v>
      </c>
      <c r="AB27" s="6">
        <v>30</v>
      </c>
      <c r="AC27" s="6">
        <v>11</v>
      </c>
      <c r="AD27" t="s">
        <v>30</v>
      </c>
      <c r="AE27" s="2"/>
      <c r="AF27" s="2"/>
    </row>
    <row r="28" spans="1:32" ht="42.75" x14ac:dyDescent="0.45">
      <c r="A28" s="2" t="s">
        <v>58</v>
      </c>
      <c r="B28" s="1">
        <v>44377.166666666664</v>
      </c>
      <c r="C28" s="4">
        <v>219166</v>
      </c>
      <c r="D28">
        <v>1</v>
      </c>
      <c r="E28">
        <v>0</v>
      </c>
      <c r="F28">
        <v>0</v>
      </c>
      <c r="G28">
        <v>0</v>
      </c>
      <c r="H28">
        <v>1</v>
      </c>
      <c r="I28">
        <v>0</v>
      </c>
      <c r="J28">
        <v>0</v>
      </c>
      <c r="K28">
        <v>1</v>
      </c>
      <c r="L28" t="s">
        <v>26</v>
      </c>
      <c r="M28" t="s">
        <v>32</v>
      </c>
      <c r="N28" t="s">
        <v>32</v>
      </c>
      <c r="O28" t="s">
        <v>32</v>
      </c>
      <c r="P28" t="s">
        <v>27</v>
      </c>
      <c r="Q28" t="s">
        <v>32</v>
      </c>
      <c r="R28" t="s">
        <v>32</v>
      </c>
      <c r="S28" t="s">
        <v>28</v>
      </c>
      <c r="T28" s="2" t="s">
        <v>59</v>
      </c>
      <c r="U28" s="6">
        <v>38</v>
      </c>
      <c r="V28" s="6">
        <v>0</v>
      </c>
      <c r="W28" s="4">
        <v>0</v>
      </c>
      <c r="X28" s="6">
        <v>37</v>
      </c>
      <c r="Y28" s="6">
        <v>8</v>
      </c>
      <c r="Z28" s="6">
        <v>3</v>
      </c>
      <c r="AA28" s="6">
        <v>1</v>
      </c>
      <c r="AB28" s="6">
        <v>15</v>
      </c>
      <c r="AC28" s="6">
        <v>9</v>
      </c>
      <c r="AD28" t="s">
        <v>30</v>
      </c>
      <c r="AE28" s="2"/>
      <c r="AF28" s="2"/>
    </row>
    <row r="29" spans="1:32" ht="42.75" x14ac:dyDescent="0.45">
      <c r="A29" s="2" t="s">
        <v>122</v>
      </c>
      <c r="B29" s="1">
        <v>44196.208333333336</v>
      </c>
      <c r="C29" s="4">
        <v>4311986</v>
      </c>
      <c r="D29">
        <v>1</v>
      </c>
      <c r="E29">
        <v>1</v>
      </c>
      <c r="F29">
        <v>1</v>
      </c>
      <c r="G29">
        <v>2</v>
      </c>
      <c r="H29">
        <v>4</v>
      </c>
      <c r="I29">
        <v>13</v>
      </c>
      <c r="J29">
        <v>0</v>
      </c>
      <c r="K29">
        <v>3</v>
      </c>
      <c r="L29" t="s">
        <v>25</v>
      </c>
      <c r="M29" t="s">
        <v>25</v>
      </c>
      <c r="N29" t="s">
        <v>25</v>
      </c>
      <c r="O29" t="s">
        <v>27</v>
      </c>
      <c r="P29" t="s">
        <v>44</v>
      </c>
      <c r="Q29" t="s">
        <v>28</v>
      </c>
      <c r="R29" t="s">
        <v>32</v>
      </c>
      <c r="S29" t="s">
        <v>27</v>
      </c>
      <c r="T29" s="2" t="s">
        <v>123</v>
      </c>
      <c r="U29" s="6">
        <v>667</v>
      </c>
      <c r="V29" s="6">
        <v>146</v>
      </c>
      <c r="W29" s="4">
        <v>733258</v>
      </c>
      <c r="X29" s="6">
        <v>146</v>
      </c>
      <c r="Y29" s="6">
        <v>12</v>
      </c>
      <c r="Z29" s="6">
        <v>8</v>
      </c>
      <c r="AA29" s="6">
        <v>1</v>
      </c>
      <c r="AB29" s="6">
        <v>12</v>
      </c>
      <c r="AC29" s="6">
        <v>13</v>
      </c>
      <c r="AD29" t="s">
        <v>30</v>
      </c>
      <c r="AE29" s="2"/>
      <c r="AF29" s="2" t="s">
        <v>124</v>
      </c>
    </row>
    <row r="30" spans="1:32" ht="42.75" x14ac:dyDescent="0.45">
      <c r="A30" s="2" t="s">
        <v>49</v>
      </c>
      <c r="B30" s="1">
        <v>44561.208333333336</v>
      </c>
      <c r="C30" s="4">
        <v>1189166</v>
      </c>
      <c r="D30">
        <v>1</v>
      </c>
      <c r="E30">
        <v>1</v>
      </c>
      <c r="F30">
        <v>2</v>
      </c>
      <c r="G30">
        <v>5</v>
      </c>
      <c r="H30">
        <v>0</v>
      </c>
      <c r="I30">
        <v>0</v>
      </c>
      <c r="J30">
        <v>0</v>
      </c>
      <c r="K30">
        <v>1</v>
      </c>
      <c r="L30" t="s">
        <v>26</v>
      </c>
      <c r="M30" t="s">
        <v>44</v>
      </c>
      <c r="N30" t="s">
        <v>40</v>
      </c>
      <c r="O30" t="s">
        <v>27</v>
      </c>
      <c r="P30" t="s">
        <v>32</v>
      </c>
      <c r="Q30" t="s">
        <v>32</v>
      </c>
      <c r="R30" t="s">
        <v>32</v>
      </c>
      <c r="S30" t="s">
        <v>28</v>
      </c>
      <c r="T30" s="2" t="s">
        <v>50</v>
      </c>
      <c r="U30" s="6">
        <v>55</v>
      </c>
      <c r="V30" s="6">
        <v>0</v>
      </c>
      <c r="W30" s="4">
        <v>0</v>
      </c>
      <c r="X30" s="6">
        <v>27</v>
      </c>
      <c r="Y30" s="6">
        <v>13</v>
      </c>
      <c r="Z30" s="6">
        <v>2</v>
      </c>
      <c r="AA30" s="6">
        <v>8</v>
      </c>
      <c r="AB30" s="6">
        <v>24</v>
      </c>
      <c r="AC30" s="6">
        <v>21</v>
      </c>
      <c r="AD30" t="s">
        <v>30</v>
      </c>
      <c r="AE30" s="2"/>
      <c r="AF30" s="2"/>
    </row>
    <row r="31" spans="1:32" ht="42.75" x14ac:dyDescent="0.45">
      <c r="A31" s="2" t="s">
        <v>164</v>
      </c>
      <c r="B31" s="1">
        <v>44196.208333333336</v>
      </c>
      <c r="C31" s="4">
        <v>6546120</v>
      </c>
      <c r="D31">
        <v>1</v>
      </c>
      <c r="E31">
        <v>0</v>
      </c>
      <c r="F31">
        <v>4</v>
      </c>
      <c r="G31">
        <v>8</v>
      </c>
      <c r="H31">
        <v>5</v>
      </c>
      <c r="I31">
        <v>9</v>
      </c>
      <c r="J31">
        <v>1</v>
      </c>
      <c r="K31">
        <v>5</v>
      </c>
      <c r="L31" t="s">
        <v>25</v>
      </c>
      <c r="M31" t="s">
        <v>32</v>
      </c>
      <c r="N31" t="s">
        <v>40</v>
      </c>
      <c r="O31" t="s">
        <v>44</v>
      </c>
      <c r="P31" t="s">
        <v>44</v>
      </c>
      <c r="Q31" t="s">
        <v>28</v>
      </c>
      <c r="R31" t="s">
        <v>28</v>
      </c>
      <c r="S31" t="s">
        <v>33</v>
      </c>
      <c r="T31" s="2" t="s">
        <v>165</v>
      </c>
      <c r="U31" s="6">
        <v>718</v>
      </c>
      <c r="V31" s="6">
        <v>275</v>
      </c>
      <c r="W31" s="4">
        <v>263736</v>
      </c>
      <c r="X31" s="6">
        <v>507</v>
      </c>
      <c r="Y31" s="6">
        <v>13</v>
      </c>
      <c r="Z31" s="6">
        <v>8</v>
      </c>
      <c r="AA31" s="6">
        <v>15</v>
      </c>
      <c r="AB31" s="6">
        <v>30</v>
      </c>
      <c r="AC31" s="6">
        <v>28</v>
      </c>
      <c r="AD31" t="s">
        <v>30</v>
      </c>
      <c r="AE31" s="2"/>
      <c r="AF31" s="2"/>
    </row>
    <row r="32" spans="1:32" ht="42.75" x14ac:dyDescent="0.45">
      <c r="A32" s="2" t="s">
        <v>74</v>
      </c>
      <c r="B32" s="1">
        <v>44196.208333333336</v>
      </c>
      <c r="C32" s="4">
        <v>5736289</v>
      </c>
      <c r="D32">
        <v>1</v>
      </c>
      <c r="E32">
        <v>1</v>
      </c>
      <c r="F32">
        <v>18</v>
      </c>
      <c r="G32">
        <v>25</v>
      </c>
      <c r="H32">
        <v>16</v>
      </c>
      <c r="I32">
        <v>19</v>
      </c>
      <c r="J32">
        <v>0</v>
      </c>
      <c r="K32">
        <v>8</v>
      </c>
      <c r="L32" t="s">
        <v>25</v>
      </c>
      <c r="M32" t="s">
        <v>25</v>
      </c>
      <c r="N32" t="s">
        <v>40</v>
      </c>
      <c r="O32" t="s">
        <v>28</v>
      </c>
      <c r="P32" t="s">
        <v>27</v>
      </c>
      <c r="Q32" t="s">
        <v>28</v>
      </c>
      <c r="R32" t="s">
        <v>32</v>
      </c>
      <c r="S32" t="s">
        <v>27</v>
      </c>
      <c r="T32" s="2" t="s">
        <v>75</v>
      </c>
      <c r="U32" s="6">
        <v>600</v>
      </c>
      <c r="V32" s="6">
        <v>0</v>
      </c>
      <c r="W32" s="4">
        <v>0</v>
      </c>
      <c r="X32" s="6">
        <v>0</v>
      </c>
      <c r="Y32" s="6">
        <v>16</v>
      </c>
      <c r="Z32" s="6">
        <v>8</v>
      </c>
      <c r="AA32" s="6">
        <v>0</v>
      </c>
      <c r="AB32" s="6">
        <v>46</v>
      </c>
      <c r="AC32" s="6">
        <v>16</v>
      </c>
      <c r="AD32" t="s">
        <v>30</v>
      </c>
      <c r="AE32" s="2"/>
      <c r="AF32" s="2"/>
    </row>
    <row r="33" spans="1:32" ht="57" x14ac:dyDescent="0.45">
      <c r="A33" s="2" t="s">
        <v>161</v>
      </c>
      <c r="B33" s="1">
        <v>44196.208333333336</v>
      </c>
      <c r="C33" s="4">
        <v>4841871</v>
      </c>
      <c r="D33">
        <v>1</v>
      </c>
      <c r="E33">
        <v>2</v>
      </c>
      <c r="F33">
        <v>3</v>
      </c>
      <c r="G33">
        <v>6</v>
      </c>
      <c r="H33">
        <v>4</v>
      </c>
      <c r="I33">
        <v>31</v>
      </c>
      <c r="J33">
        <v>4</v>
      </c>
      <c r="K33">
        <v>7</v>
      </c>
      <c r="L33" t="s">
        <v>26</v>
      </c>
      <c r="M33" t="s">
        <v>40</v>
      </c>
      <c r="N33" t="s">
        <v>27</v>
      </c>
      <c r="O33" t="s">
        <v>28</v>
      </c>
      <c r="P33" t="s">
        <v>28</v>
      </c>
      <c r="Q33" t="s">
        <v>33</v>
      </c>
      <c r="R33" t="s">
        <v>33</v>
      </c>
      <c r="S33" t="s">
        <v>33</v>
      </c>
      <c r="T33" s="2" t="s">
        <v>162</v>
      </c>
      <c r="U33" s="6">
        <v>243</v>
      </c>
      <c r="V33" s="6">
        <v>0</v>
      </c>
      <c r="W33" s="4">
        <v>0</v>
      </c>
      <c r="X33" s="6">
        <v>0</v>
      </c>
      <c r="Y33" s="6">
        <v>13</v>
      </c>
      <c r="Z33" s="6">
        <v>9</v>
      </c>
      <c r="AA33" s="6">
        <v>77</v>
      </c>
      <c r="AB33" s="6">
        <v>137</v>
      </c>
      <c r="AC33" s="6">
        <v>90</v>
      </c>
      <c r="AD33" t="s">
        <v>55</v>
      </c>
      <c r="AE33" s="2" t="s">
        <v>163</v>
      </c>
      <c r="AF33" s="2"/>
    </row>
    <row r="34" spans="1:32" x14ac:dyDescent="0.45">
      <c r="A34" s="2" t="s">
        <v>197</v>
      </c>
      <c r="B34" s="1"/>
      <c r="C34" s="4"/>
      <c r="T34" s="2"/>
      <c r="U34" s="6">
        <v>546</v>
      </c>
      <c r="V34" s="6"/>
      <c r="W34" s="4"/>
      <c r="X34" s="6"/>
      <c r="Y34" s="6"/>
      <c r="Z34" s="6"/>
      <c r="AA34" s="6"/>
      <c r="AB34" s="6"/>
      <c r="AC34" s="6"/>
      <c r="AE34" s="2"/>
      <c r="AF34" s="2"/>
    </row>
    <row r="35" spans="1:32" ht="71.25" x14ac:dyDescent="0.45">
      <c r="A35" s="2" t="s">
        <v>111</v>
      </c>
      <c r="B35" s="1">
        <v>44196.208333333336</v>
      </c>
      <c r="C35" s="4">
        <v>6423635</v>
      </c>
      <c r="D35">
        <v>1</v>
      </c>
      <c r="E35">
        <v>1</v>
      </c>
      <c r="F35">
        <v>3</v>
      </c>
      <c r="G35">
        <v>6</v>
      </c>
      <c r="H35">
        <v>5</v>
      </c>
      <c r="I35">
        <v>11</v>
      </c>
      <c r="J35">
        <v>0</v>
      </c>
      <c r="K35">
        <v>7</v>
      </c>
      <c r="L35" t="s">
        <v>25</v>
      </c>
      <c r="M35" t="s">
        <v>25</v>
      </c>
      <c r="N35" t="s">
        <v>40</v>
      </c>
      <c r="O35" t="s">
        <v>44</v>
      </c>
      <c r="P35" t="s">
        <v>44</v>
      </c>
      <c r="Q35" t="s">
        <v>27</v>
      </c>
      <c r="R35" t="s">
        <v>32</v>
      </c>
      <c r="S35" t="s">
        <v>33</v>
      </c>
      <c r="T35" s="2" t="s">
        <v>112</v>
      </c>
      <c r="U35" s="6">
        <v>1248</v>
      </c>
      <c r="V35" s="6">
        <v>0</v>
      </c>
      <c r="W35" s="4">
        <v>0</v>
      </c>
      <c r="X35" s="6">
        <v>432</v>
      </c>
      <c r="Y35" s="6">
        <v>10</v>
      </c>
      <c r="Z35" s="6">
        <v>10</v>
      </c>
      <c r="AA35" s="6">
        <v>5</v>
      </c>
      <c r="AB35" s="6">
        <v>160</v>
      </c>
      <c r="AC35" s="6">
        <v>15</v>
      </c>
      <c r="AD35" t="s">
        <v>30</v>
      </c>
      <c r="AE35" s="2"/>
      <c r="AF35" s="2"/>
    </row>
    <row r="36" spans="1:32" ht="114" x14ac:dyDescent="0.45">
      <c r="A36" s="2" t="s">
        <v>141</v>
      </c>
      <c r="B36" s="1">
        <v>44377.166666666664</v>
      </c>
      <c r="C36" s="4">
        <v>3401779</v>
      </c>
      <c r="D36">
        <v>1</v>
      </c>
      <c r="E36">
        <v>0</v>
      </c>
      <c r="F36">
        <v>2</v>
      </c>
      <c r="G36">
        <v>7</v>
      </c>
      <c r="H36">
        <v>1</v>
      </c>
      <c r="I36">
        <v>0</v>
      </c>
      <c r="J36">
        <v>0</v>
      </c>
      <c r="K36">
        <v>1</v>
      </c>
      <c r="L36" t="s">
        <v>26</v>
      </c>
      <c r="M36" t="s">
        <v>32</v>
      </c>
      <c r="N36" t="s">
        <v>27</v>
      </c>
      <c r="O36" t="s">
        <v>33</v>
      </c>
      <c r="P36" t="s">
        <v>27</v>
      </c>
      <c r="Q36" t="s">
        <v>32</v>
      </c>
      <c r="R36" t="s">
        <v>32</v>
      </c>
      <c r="S36" t="s">
        <v>33</v>
      </c>
      <c r="T36" s="2" t="s">
        <v>59</v>
      </c>
      <c r="U36" s="6">
        <v>187</v>
      </c>
      <c r="V36" s="6">
        <v>17</v>
      </c>
      <c r="W36" s="4">
        <v>9585</v>
      </c>
      <c r="X36" s="6">
        <v>101</v>
      </c>
      <c r="Y36" s="6">
        <v>14</v>
      </c>
      <c r="Z36" s="6">
        <v>10</v>
      </c>
      <c r="AA36" s="6">
        <v>4</v>
      </c>
      <c r="AB36" s="6">
        <v>0</v>
      </c>
      <c r="AC36" s="6">
        <v>18</v>
      </c>
      <c r="AD36" t="s">
        <v>30</v>
      </c>
      <c r="AE36" s="2"/>
      <c r="AF36" s="2" t="s">
        <v>142</v>
      </c>
    </row>
    <row r="37" spans="1:32" ht="42.75" x14ac:dyDescent="0.45">
      <c r="A37" s="2" t="s">
        <v>143</v>
      </c>
      <c r="B37" s="1">
        <v>44196.208333333336</v>
      </c>
      <c r="C37" s="4">
        <v>1042315</v>
      </c>
      <c r="D37">
        <v>1</v>
      </c>
      <c r="E37">
        <v>1</v>
      </c>
      <c r="F37">
        <v>2</v>
      </c>
      <c r="G37">
        <v>0</v>
      </c>
      <c r="H37">
        <v>0</v>
      </c>
      <c r="I37">
        <v>3</v>
      </c>
      <c r="J37">
        <v>0</v>
      </c>
      <c r="K37">
        <v>1</v>
      </c>
      <c r="L37" t="s">
        <v>26</v>
      </c>
      <c r="M37" t="s">
        <v>44</v>
      </c>
      <c r="N37" t="s">
        <v>44</v>
      </c>
      <c r="O37" t="s">
        <v>32</v>
      </c>
      <c r="P37" t="s">
        <v>32</v>
      </c>
      <c r="Q37" t="s">
        <v>28</v>
      </c>
      <c r="R37" t="s">
        <v>32</v>
      </c>
      <c r="S37" t="s">
        <v>33</v>
      </c>
      <c r="T37" s="2" t="s">
        <v>144</v>
      </c>
      <c r="U37" s="6">
        <v>62</v>
      </c>
      <c r="V37" s="6">
        <v>0</v>
      </c>
      <c r="W37" s="4">
        <v>0</v>
      </c>
      <c r="X37" s="6">
        <v>0</v>
      </c>
      <c r="Y37" s="6">
        <v>8</v>
      </c>
      <c r="Z37" s="6">
        <v>5</v>
      </c>
      <c r="AA37" s="6">
        <v>10</v>
      </c>
      <c r="AB37" s="6">
        <v>20</v>
      </c>
      <c r="AC37" s="6">
        <v>18</v>
      </c>
      <c r="AD37" t="s">
        <v>30</v>
      </c>
      <c r="AE37" s="2"/>
      <c r="AF37" s="2" t="s">
        <v>145</v>
      </c>
    </row>
    <row r="38" spans="1:32" ht="28.5" x14ac:dyDescent="0.45">
      <c r="A38" s="2" t="s">
        <v>51</v>
      </c>
      <c r="B38" s="1">
        <v>44196.208333333336</v>
      </c>
      <c r="C38" s="4">
        <v>1271365</v>
      </c>
      <c r="D38">
        <v>1</v>
      </c>
      <c r="E38">
        <v>0</v>
      </c>
      <c r="F38">
        <v>2</v>
      </c>
      <c r="G38">
        <v>0</v>
      </c>
      <c r="H38">
        <v>3</v>
      </c>
      <c r="I38">
        <v>0</v>
      </c>
      <c r="J38">
        <v>0</v>
      </c>
      <c r="K38">
        <v>1</v>
      </c>
      <c r="L38" t="s">
        <v>27</v>
      </c>
      <c r="M38" t="s">
        <v>32</v>
      </c>
      <c r="N38" t="s">
        <v>28</v>
      </c>
      <c r="O38" t="s">
        <v>32</v>
      </c>
      <c r="P38" t="s">
        <v>28</v>
      </c>
      <c r="Q38" t="s">
        <v>32</v>
      </c>
      <c r="R38" t="s">
        <v>32</v>
      </c>
      <c r="S38" t="s">
        <v>28</v>
      </c>
      <c r="T38" s="2" t="s">
        <v>52</v>
      </c>
      <c r="U38" s="6">
        <v>0</v>
      </c>
      <c r="V38" s="6">
        <v>0</v>
      </c>
      <c r="W38" s="4">
        <v>0</v>
      </c>
      <c r="X38" s="6">
        <v>0</v>
      </c>
      <c r="Y38" s="6">
        <v>11</v>
      </c>
      <c r="Z38" s="6">
        <v>6</v>
      </c>
      <c r="AA38" s="6">
        <v>21</v>
      </c>
      <c r="AB38" s="6">
        <v>0</v>
      </c>
      <c r="AC38" s="6">
        <v>32</v>
      </c>
      <c r="AD38" t="s">
        <v>30</v>
      </c>
      <c r="AE38" s="2"/>
      <c r="AF38" s="2"/>
    </row>
    <row r="39" spans="1:32" ht="71.25" x14ac:dyDescent="0.45">
      <c r="A39" s="2" t="s">
        <v>175</v>
      </c>
      <c r="B39" s="1">
        <v>44196.208333333336</v>
      </c>
      <c r="C39" s="4">
        <v>640597</v>
      </c>
      <c r="D39">
        <v>1</v>
      </c>
      <c r="E39">
        <v>0</v>
      </c>
      <c r="F39">
        <v>1</v>
      </c>
      <c r="G39">
        <v>0</v>
      </c>
      <c r="H39">
        <v>0</v>
      </c>
      <c r="I39">
        <v>0</v>
      </c>
      <c r="J39">
        <v>0</v>
      </c>
      <c r="K39">
        <v>1</v>
      </c>
      <c r="L39" t="s">
        <v>36</v>
      </c>
      <c r="M39" t="s">
        <v>32</v>
      </c>
      <c r="N39" t="s">
        <v>26</v>
      </c>
      <c r="O39" t="s">
        <v>32</v>
      </c>
      <c r="P39" t="s">
        <v>32</v>
      </c>
      <c r="Q39" t="s">
        <v>32</v>
      </c>
      <c r="R39" t="s">
        <v>32</v>
      </c>
      <c r="S39" t="s">
        <v>33</v>
      </c>
      <c r="T39" s="2" t="s">
        <v>52</v>
      </c>
      <c r="U39" s="6">
        <v>197</v>
      </c>
      <c r="V39" s="6">
        <v>0</v>
      </c>
      <c r="W39" s="4">
        <v>0</v>
      </c>
      <c r="X39" s="6">
        <v>117</v>
      </c>
      <c r="Y39" s="6">
        <v>24</v>
      </c>
      <c r="Z39" s="6">
        <v>9</v>
      </c>
      <c r="AA39" s="6">
        <v>12</v>
      </c>
      <c r="AB39" s="6">
        <v>35</v>
      </c>
      <c r="AC39" s="6">
        <v>36</v>
      </c>
      <c r="AD39" t="s">
        <v>30</v>
      </c>
      <c r="AE39" s="2"/>
      <c r="AF39" s="2" t="s">
        <v>176</v>
      </c>
    </row>
    <row r="40" spans="1:32" ht="28.5" x14ac:dyDescent="0.45">
      <c r="A40" s="2" t="s">
        <v>136</v>
      </c>
      <c r="B40" s="1">
        <v>44196.208333333336</v>
      </c>
      <c r="C40" s="4">
        <v>5886689</v>
      </c>
      <c r="D40">
        <v>1</v>
      </c>
      <c r="E40">
        <v>0</v>
      </c>
      <c r="F40">
        <v>5</v>
      </c>
      <c r="G40">
        <v>4</v>
      </c>
      <c r="H40">
        <v>5</v>
      </c>
      <c r="I40">
        <v>4</v>
      </c>
      <c r="J40">
        <v>2</v>
      </c>
      <c r="K40">
        <v>4</v>
      </c>
      <c r="L40" t="s">
        <v>25</v>
      </c>
      <c r="M40" t="s">
        <v>32</v>
      </c>
      <c r="N40" t="s">
        <v>40</v>
      </c>
      <c r="O40" t="s">
        <v>28</v>
      </c>
      <c r="P40" t="s">
        <v>40</v>
      </c>
      <c r="Q40" t="s">
        <v>28</v>
      </c>
      <c r="R40" t="s">
        <v>28</v>
      </c>
      <c r="S40" t="s">
        <v>33</v>
      </c>
      <c r="T40" s="2" t="s">
        <v>137</v>
      </c>
      <c r="U40" s="6">
        <v>391</v>
      </c>
      <c r="V40" s="6">
        <v>0</v>
      </c>
      <c r="W40" s="4">
        <v>0</v>
      </c>
      <c r="X40" s="6">
        <v>42</v>
      </c>
      <c r="Y40" s="6">
        <v>11</v>
      </c>
      <c r="Z40" s="6">
        <v>2</v>
      </c>
      <c r="AA40" s="6">
        <v>25</v>
      </c>
      <c r="AB40" s="6">
        <v>45</v>
      </c>
      <c r="AC40" s="6">
        <v>36</v>
      </c>
      <c r="AD40" t="s">
        <v>30</v>
      </c>
      <c r="AE40" s="2"/>
      <c r="AF40" s="2"/>
    </row>
    <row r="41" spans="1:32" ht="57" x14ac:dyDescent="0.45">
      <c r="A41" s="2" t="s">
        <v>69</v>
      </c>
      <c r="B41" s="1">
        <v>44377.166666666664</v>
      </c>
      <c r="C41" s="4">
        <v>10981270</v>
      </c>
      <c r="D41">
        <v>1</v>
      </c>
      <c r="E41">
        <v>1</v>
      </c>
      <c r="F41">
        <v>4</v>
      </c>
      <c r="G41">
        <v>12</v>
      </c>
      <c r="H41">
        <v>5</v>
      </c>
      <c r="I41">
        <v>59</v>
      </c>
      <c r="J41">
        <v>2</v>
      </c>
      <c r="K41">
        <v>12</v>
      </c>
      <c r="L41" t="s">
        <v>25</v>
      </c>
      <c r="M41" t="s">
        <v>25</v>
      </c>
      <c r="N41" t="s">
        <v>40</v>
      </c>
      <c r="O41" t="s">
        <v>28</v>
      </c>
      <c r="P41" t="s">
        <v>27</v>
      </c>
      <c r="Q41" t="s">
        <v>33</v>
      </c>
      <c r="R41" t="s">
        <v>33</v>
      </c>
      <c r="S41" t="s">
        <v>33</v>
      </c>
      <c r="T41" s="2" t="s">
        <v>70</v>
      </c>
      <c r="U41" s="6">
        <v>751</v>
      </c>
      <c r="V41" s="6">
        <v>26</v>
      </c>
      <c r="W41" s="4">
        <v>116900</v>
      </c>
      <c r="X41" s="6">
        <v>56</v>
      </c>
      <c r="Y41" s="6">
        <v>19</v>
      </c>
      <c r="Z41" s="6">
        <v>9</v>
      </c>
      <c r="AA41" s="6">
        <v>20</v>
      </c>
      <c r="AB41" s="6">
        <v>0</v>
      </c>
      <c r="AC41" s="6">
        <v>39</v>
      </c>
      <c r="AD41" t="s">
        <v>30</v>
      </c>
      <c r="AE41" s="2"/>
      <c r="AF41" s="2"/>
    </row>
    <row r="42" spans="1:32" ht="42.75" x14ac:dyDescent="0.45">
      <c r="A42" s="2" t="s">
        <v>134</v>
      </c>
      <c r="B42" s="1">
        <v>44196.208333333336</v>
      </c>
      <c r="C42" s="4">
        <v>1557918</v>
      </c>
      <c r="D42">
        <v>1</v>
      </c>
      <c r="E42">
        <v>1</v>
      </c>
      <c r="F42">
        <v>3</v>
      </c>
      <c r="G42">
        <v>0</v>
      </c>
      <c r="H42">
        <v>3</v>
      </c>
      <c r="I42">
        <v>2</v>
      </c>
      <c r="J42">
        <v>4</v>
      </c>
      <c r="K42">
        <v>2</v>
      </c>
      <c r="L42" t="s">
        <v>36</v>
      </c>
      <c r="M42" t="s">
        <v>36</v>
      </c>
      <c r="N42" t="s">
        <v>44</v>
      </c>
      <c r="O42" t="s">
        <v>32</v>
      </c>
      <c r="P42" t="s">
        <v>27</v>
      </c>
      <c r="Q42" t="s">
        <v>28</v>
      </c>
      <c r="R42" t="s">
        <v>33</v>
      </c>
      <c r="S42" t="s">
        <v>28</v>
      </c>
      <c r="T42" s="2" t="s">
        <v>135</v>
      </c>
      <c r="U42" s="6">
        <v>179</v>
      </c>
      <c r="V42" s="6">
        <v>39</v>
      </c>
      <c r="W42" s="4">
        <v>200000</v>
      </c>
      <c r="X42" s="6">
        <v>39</v>
      </c>
      <c r="Y42" s="6">
        <v>14</v>
      </c>
      <c r="Z42" s="6">
        <v>7</v>
      </c>
      <c r="AA42" s="6">
        <v>20</v>
      </c>
      <c r="AB42" s="6">
        <v>666</v>
      </c>
      <c r="AC42" s="6">
        <v>34</v>
      </c>
      <c r="AD42" t="s">
        <v>30</v>
      </c>
      <c r="AE42" s="2"/>
      <c r="AF42" s="2"/>
    </row>
    <row r="43" spans="1:32" ht="99.75" x14ac:dyDescent="0.45">
      <c r="A43" s="2" t="s">
        <v>108</v>
      </c>
      <c r="B43" s="1">
        <v>44196.208333333336</v>
      </c>
      <c r="C43" s="4">
        <v>3119000</v>
      </c>
      <c r="D43">
        <v>1</v>
      </c>
      <c r="E43">
        <v>2</v>
      </c>
      <c r="F43">
        <v>4</v>
      </c>
      <c r="G43">
        <v>5</v>
      </c>
      <c r="H43">
        <v>1</v>
      </c>
      <c r="I43">
        <v>8</v>
      </c>
      <c r="J43">
        <v>1</v>
      </c>
      <c r="K43">
        <v>2</v>
      </c>
      <c r="L43" t="s">
        <v>25</v>
      </c>
      <c r="M43" t="s">
        <v>26</v>
      </c>
      <c r="N43" t="s">
        <v>44</v>
      </c>
      <c r="O43" t="s">
        <v>27</v>
      </c>
      <c r="P43" t="s">
        <v>27</v>
      </c>
      <c r="Q43" t="s">
        <v>28</v>
      </c>
      <c r="R43" t="s">
        <v>28</v>
      </c>
      <c r="S43" t="s">
        <v>27</v>
      </c>
      <c r="T43" s="2" t="s">
        <v>109</v>
      </c>
      <c r="U43" s="6">
        <v>398</v>
      </c>
      <c r="V43" s="6">
        <v>0</v>
      </c>
      <c r="W43" s="4">
        <v>0</v>
      </c>
      <c r="X43" s="6">
        <v>91</v>
      </c>
      <c r="Y43" s="6">
        <v>14</v>
      </c>
      <c r="Z43" s="6">
        <v>4</v>
      </c>
      <c r="AA43" s="6">
        <v>32</v>
      </c>
      <c r="AB43" s="6">
        <v>45</v>
      </c>
      <c r="AC43" s="6">
        <v>46</v>
      </c>
      <c r="AD43" t="s">
        <v>30</v>
      </c>
      <c r="AE43" s="2"/>
      <c r="AF43" s="2" t="s">
        <v>110</v>
      </c>
    </row>
    <row r="44" spans="1:32" ht="28.5" x14ac:dyDescent="0.45">
      <c r="A44" s="2" t="s">
        <v>113</v>
      </c>
      <c r="B44" s="1">
        <v>44196.208333333336</v>
      </c>
      <c r="C44" s="4">
        <v>3054000</v>
      </c>
      <c r="D44">
        <v>2</v>
      </c>
      <c r="E44">
        <v>0</v>
      </c>
      <c r="F44">
        <v>1</v>
      </c>
      <c r="G44">
        <v>3</v>
      </c>
      <c r="H44">
        <v>2</v>
      </c>
      <c r="I44">
        <v>0</v>
      </c>
      <c r="J44">
        <v>0</v>
      </c>
      <c r="K44">
        <v>0</v>
      </c>
      <c r="L44" t="s">
        <v>25</v>
      </c>
      <c r="M44" t="s">
        <v>32</v>
      </c>
      <c r="N44" t="s">
        <v>26</v>
      </c>
      <c r="O44" t="s">
        <v>28</v>
      </c>
      <c r="P44" t="s">
        <v>28</v>
      </c>
      <c r="Q44" t="s">
        <v>28</v>
      </c>
      <c r="R44" t="s">
        <v>32</v>
      </c>
      <c r="S44" t="s">
        <v>32</v>
      </c>
      <c r="T44" s="2" t="s">
        <v>45</v>
      </c>
      <c r="U44" s="6">
        <v>800</v>
      </c>
      <c r="V44" s="6">
        <v>0</v>
      </c>
      <c r="W44" s="4">
        <v>0</v>
      </c>
      <c r="X44" s="6">
        <v>37</v>
      </c>
      <c r="Y44" s="6">
        <v>12</v>
      </c>
      <c r="Z44" s="6">
        <v>10</v>
      </c>
      <c r="AA44" s="6">
        <v>10</v>
      </c>
      <c r="AB44" s="6">
        <v>21</v>
      </c>
      <c r="AC44" s="6">
        <v>22</v>
      </c>
      <c r="AD44" t="s">
        <v>30</v>
      </c>
      <c r="AE44" s="2"/>
      <c r="AF44" s="2" t="s">
        <v>114</v>
      </c>
    </row>
    <row r="45" spans="1:32" ht="57" x14ac:dyDescent="0.45">
      <c r="A45" s="2" t="s">
        <v>169</v>
      </c>
      <c r="B45" s="1">
        <v>44377.166666666664</v>
      </c>
      <c r="C45" s="4">
        <v>2734938</v>
      </c>
      <c r="D45">
        <v>1</v>
      </c>
      <c r="E45">
        <v>1</v>
      </c>
      <c r="F45">
        <v>2</v>
      </c>
      <c r="G45">
        <v>0</v>
      </c>
      <c r="H45">
        <v>0</v>
      </c>
      <c r="I45">
        <v>0</v>
      </c>
      <c r="J45">
        <v>1</v>
      </c>
      <c r="K45">
        <v>11</v>
      </c>
      <c r="L45" t="s">
        <v>40</v>
      </c>
      <c r="M45" t="s">
        <v>44</v>
      </c>
      <c r="N45" t="s">
        <v>27</v>
      </c>
      <c r="O45" t="s">
        <v>32</v>
      </c>
      <c r="P45" t="s">
        <v>32</v>
      </c>
      <c r="Q45" t="s">
        <v>32</v>
      </c>
      <c r="R45" t="s">
        <v>27</v>
      </c>
      <c r="S45" t="s">
        <v>28</v>
      </c>
      <c r="T45" s="2" t="s">
        <v>170</v>
      </c>
      <c r="U45" s="6">
        <v>280</v>
      </c>
      <c r="V45" s="6">
        <v>3</v>
      </c>
      <c r="W45" s="4">
        <v>60000</v>
      </c>
      <c r="X45" s="6">
        <v>9</v>
      </c>
      <c r="Y45" s="6">
        <v>11</v>
      </c>
      <c r="Z45" s="6">
        <v>5</v>
      </c>
      <c r="AA45" s="6">
        <v>10</v>
      </c>
      <c r="AB45" s="6">
        <v>400</v>
      </c>
      <c r="AC45" s="6">
        <v>21</v>
      </c>
      <c r="AD45" t="s">
        <v>30</v>
      </c>
      <c r="AE45" s="2"/>
      <c r="AF45" s="2" t="s">
        <v>171</v>
      </c>
    </row>
    <row r="46" spans="1:32" ht="71.25" x14ac:dyDescent="0.45">
      <c r="A46" s="2" t="s">
        <v>60</v>
      </c>
      <c r="B46" s="1">
        <v>44012.166666666664</v>
      </c>
      <c r="C46" s="4">
        <v>120527</v>
      </c>
      <c r="D46">
        <v>0</v>
      </c>
      <c r="E46">
        <v>0</v>
      </c>
      <c r="F46">
        <v>0</v>
      </c>
      <c r="G46">
        <v>0</v>
      </c>
      <c r="H46">
        <v>0</v>
      </c>
      <c r="I46">
        <v>0</v>
      </c>
      <c r="J46">
        <v>0</v>
      </c>
      <c r="K46">
        <v>3</v>
      </c>
      <c r="L46" t="s">
        <v>32</v>
      </c>
      <c r="M46" t="s">
        <v>32</v>
      </c>
      <c r="N46" t="s">
        <v>32</v>
      </c>
      <c r="O46" t="s">
        <v>32</v>
      </c>
      <c r="P46" t="s">
        <v>32</v>
      </c>
      <c r="Q46" t="s">
        <v>32</v>
      </c>
      <c r="R46" t="s">
        <v>32</v>
      </c>
      <c r="S46" t="s">
        <v>33</v>
      </c>
      <c r="T46" s="2" t="s">
        <v>61</v>
      </c>
      <c r="U46" s="6">
        <v>0</v>
      </c>
      <c r="V46" s="6">
        <v>0</v>
      </c>
      <c r="W46" s="4">
        <v>0</v>
      </c>
      <c r="X46" s="6">
        <v>0</v>
      </c>
      <c r="Y46" s="6">
        <v>12</v>
      </c>
      <c r="Z46" s="6">
        <v>2</v>
      </c>
      <c r="AA46" s="6">
        <v>7</v>
      </c>
      <c r="AB46" s="6">
        <v>15</v>
      </c>
      <c r="AC46" s="6">
        <v>19</v>
      </c>
      <c r="AD46" t="s">
        <v>30</v>
      </c>
      <c r="AE46" s="2"/>
      <c r="AF46" s="2" t="s">
        <v>62</v>
      </c>
    </row>
    <row r="47" spans="1:32" ht="199.5" x14ac:dyDescent="0.45">
      <c r="A47" s="2" t="s">
        <v>100</v>
      </c>
      <c r="B47" s="1">
        <v>44012.166666666664</v>
      </c>
      <c r="C47" s="4">
        <v>824299</v>
      </c>
      <c r="D47">
        <v>1</v>
      </c>
      <c r="E47">
        <v>1</v>
      </c>
      <c r="F47">
        <v>2</v>
      </c>
      <c r="G47">
        <v>3</v>
      </c>
      <c r="H47">
        <v>2</v>
      </c>
      <c r="I47">
        <v>8</v>
      </c>
      <c r="J47">
        <v>1</v>
      </c>
      <c r="K47">
        <v>2</v>
      </c>
      <c r="L47" t="s">
        <v>28</v>
      </c>
      <c r="M47" t="s">
        <v>33</v>
      </c>
      <c r="N47" t="s">
        <v>28</v>
      </c>
      <c r="O47" t="s">
        <v>28</v>
      </c>
      <c r="P47" t="s">
        <v>33</v>
      </c>
      <c r="Q47" t="s">
        <v>33</v>
      </c>
      <c r="R47" t="s">
        <v>33</v>
      </c>
      <c r="S47" t="s">
        <v>28</v>
      </c>
      <c r="T47" s="2" t="s">
        <v>101</v>
      </c>
      <c r="U47" s="6">
        <v>8</v>
      </c>
      <c r="V47" s="6">
        <v>0</v>
      </c>
      <c r="W47" s="4">
        <v>0</v>
      </c>
      <c r="X47" s="6"/>
      <c r="Y47" s="6">
        <v>13</v>
      </c>
      <c r="Z47" s="6">
        <v>0</v>
      </c>
      <c r="AA47" s="6">
        <v>18</v>
      </c>
      <c r="AB47" s="6">
        <v>27</v>
      </c>
      <c r="AC47" s="6">
        <v>31</v>
      </c>
      <c r="AD47" t="s">
        <v>55</v>
      </c>
      <c r="AE47" s="2" t="s">
        <v>102</v>
      </c>
      <c r="AF47" s="2" t="s">
        <v>103</v>
      </c>
    </row>
    <row r="48" spans="1:32" ht="99.75" x14ac:dyDescent="0.45">
      <c r="A48" s="2" t="s">
        <v>35</v>
      </c>
      <c r="B48" s="1">
        <v>44377.166666666664</v>
      </c>
      <c r="C48" s="4">
        <v>1416667</v>
      </c>
      <c r="D48">
        <v>1</v>
      </c>
      <c r="E48">
        <v>1</v>
      </c>
      <c r="F48">
        <v>3</v>
      </c>
      <c r="G48">
        <v>18</v>
      </c>
      <c r="H48">
        <v>3</v>
      </c>
      <c r="I48">
        <v>11</v>
      </c>
      <c r="J48">
        <v>4</v>
      </c>
      <c r="K48">
        <v>1</v>
      </c>
      <c r="L48" t="s">
        <v>36</v>
      </c>
      <c r="M48" t="s">
        <v>27</v>
      </c>
      <c r="N48" t="s">
        <v>27</v>
      </c>
      <c r="O48" t="s">
        <v>28</v>
      </c>
      <c r="P48" t="s">
        <v>27</v>
      </c>
      <c r="Q48" t="s">
        <v>33</v>
      </c>
      <c r="R48" t="s">
        <v>28</v>
      </c>
      <c r="S48" t="s">
        <v>36</v>
      </c>
      <c r="T48" s="2" t="s">
        <v>37</v>
      </c>
      <c r="U48" s="6">
        <v>0</v>
      </c>
      <c r="V48" s="6">
        <v>0</v>
      </c>
      <c r="W48" s="4">
        <v>0</v>
      </c>
      <c r="X48" s="6">
        <v>0</v>
      </c>
      <c r="Y48" s="6">
        <v>22</v>
      </c>
      <c r="Z48" s="6">
        <v>10</v>
      </c>
      <c r="AA48" s="6">
        <v>50</v>
      </c>
      <c r="AB48" s="6">
        <v>60</v>
      </c>
      <c r="AC48" s="6">
        <v>72</v>
      </c>
      <c r="AD48" t="s">
        <v>30</v>
      </c>
      <c r="AE48" s="2"/>
      <c r="AF48" s="2" t="s">
        <v>38</v>
      </c>
    </row>
    <row r="49" spans="1:32" ht="42.75" x14ac:dyDescent="0.45">
      <c r="A49" s="2" t="s">
        <v>140</v>
      </c>
      <c r="B49" s="1">
        <v>44196.208333333336</v>
      </c>
      <c r="C49" s="4">
        <v>2031869</v>
      </c>
      <c r="D49">
        <v>1</v>
      </c>
      <c r="E49">
        <v>0</v>
      </c>
      <c r="F49">
        <v>2</v>
      </c>
      <c r="G49">
        <v>11</v>
      </c>
      <c r="H49">
        <v>5</v>
      </c>
      <c r="I49">
        <v>5</v>
      </c>
      <c r="J49">
        <v>0</v>
      </c>
      <c r="K49">
        <v>1</v>
      </c>
      <c r="L49" t="s">
        <v>25</v>
      </c>
      <c r="M49" t="s">
        <v>32</v>
      </c>
      <c r="N49" t="s">
        <v>40</v>
      </c>
      <c r="O49" t="s">
        <v>28</v>
      </c>
      <c r="P49" t="s">
        <v>27</v>
      </c>
      <c r="Q49" t="s">
        <v>28</v>
      </c>
      <c r="R49" t="s">
        <v>32</v>
      </c>
      <c r="S49" t="s">
        <v>33</v>
      </c>
      <c r="T49" s="2" t="s">
        <v>41</v>
      </c>
      <c r="U49" s="6">
        <v>335</v>
      </c>
      <c r="V49" s="6">
        <v>0</v>
      </c>
      <c r="W49" s="4">
        <v>0</v>
      </c>
      <c r="X49" s="6">
        <v>60</v>
      </c>
      <c r="Y49" s="6">
        <v>12</v>
      </c>
      <c r="Z49" s="6">
        <v>4</v>
      </c>
      <c r="AA49" s="6">
        <v>5</v>
      </c>
      <c r="AB49" s="6">
        <v>40</v>
      </c>
      <c r="AC49" s="6">
        <v>17</v>
      </c>
      <c r="AD49" t="s">
        <v>30</v>
      </c>
      <c r="AE49" s="2"/>
      <c r="AF49" s="2"/>
    </row>
    <row r="50" spans="1:32" ht="28.5" x14ac:dyDescent="0.45">
      <c r="A50" s="2" t="s">
        <v>119</v>
      </c>
      <c r="B50" s="1">
        <v>44012.166666666664</v>
      </c>
      <c r="C50" s="4">
        <v>1312144</v>
      </c>
      <c r="D50">
        <v>1</v>
      </c>
      <c r="E50">
        <v>0</v>
      </c>
      <c r="F50">
        <v>2</v>
      </c>
      <c r="G50">
        <v>0</v>
      </c>
      <c r="H50">
        <v>0</v>
      </c>
      <c r="I50">
        <v>1</v>
      </c>
      <c r="J50">
        <v>0</v>
      </c>
      <c r="K50">
        <v>4</v>
      </c>
      <c r="L50" t="s">
        <v>44</v>
      </c>
      <c r="M50" t="s">
        <v>32</v>
      </c>
      <c r="N50" t="s">
        <v>44</v>
      </c>
      <c r="O50" t="s">
        <v>32</v>
      </c>
      <c r="P50" t="s">
        <v>32</v>
      </c>
      <c r="Q50" t="s">
        <v>28</v>
      </c>
      <c r="R50" t="s">
        <v>32</v>
      </c>
      <c r="S50" t="s">
        <v>28</v>
      </c>
      <c r="T50" s="2" t="s">
        <v>120</v>
      </c>
      <c r="U50" s="6">
        <v>170</v>
      </c>
      <c r="V50" s="6">
        <v>0</v>
      </c>
      <c r="W50" s="4">
        <v>0</v>
      </c>
      <c r="X50" s="6">
        <v>20</v>
      </c>
      <c r="Y50" s="6">
        <v>10</v>
      </c>
      <c r="Z50" s="6">
        <v>2</v>
      </c>
      <c r="AA50" s="6">
        <v>0</v>
      </c>
      <c r="AB50" s="6">
        <v>0</v>
      </c>
      <c r="AC50" s="6">
        <v>10</v>
      </c>
      <c r="AD50" t="s">
        <v>30</v>
      </c>
      <c r="AE50" s="2"/>
      <c r="AF50" s="2" t="s">
        <v>121</v>
      </c>
    </row>
    <row r="51" spans="1:32" ht="128.25" x14ac:dyDescent="0.45">
      <c r="A51" s="2" t="s">
        <v>88</v>
      </c>
      <c r="B51" s="1">
        <v>44377.166666666664</v>
      </c>
      <c r="C51" s="4">
        <v>113350569</v>
      </c>
      <c r="D51">
        <v>1</v>
      </c>
      <c r="E51">
        <v>1</v>
      </c>
      <c r="F51">
        <v>9</v>
      </c>
      <c r="G51">
        <v>35</v>
      </c>
      <c r="H51">
        <v>80</v>
      </c>
      <c r="I51">
        <v>541</v>
      </c>
      <c r="J51">
        <v>0</v>
      </c>
      <c r="K51">
        <v>120</v>
      </c>
      <c r="L51" t="s">
        <v>25</v>
      </c>
      <c r="M51" t="s">
        <v>25</v>
      </c>
      <c r="N51" t="s">
        <v>40</v>
      </c>
      <c r="O51" t="s">
        <v>28</v>
      </c>
      <c r="P51" t="s">
        <v>27</v>
      </c>
      <c r="Q51" t="s">
        <v>33</v>
      </c>
      <c r="R51" t="s">
        <v>32</v>
      </c>
      <c r="S51" t="s">
        <v>33</v>
      </c>
      <c r="T51" s="2" t="s">
        <v>59</v>
      </c>
      <c r="U51" s="6">
        <v>1793</v>
      </c>
      <c r="V51" s="6">
        <v>0</v>
      </c>
      <c r="W51" s="4">
        <v>0</v>
      </c>
      <c r="X51" s="6">
        <v>63</v>
      </c>
      <c r="Y51" s="6">
        <v>23</v>
      </c>
      <c r="Z51" s="6">
        <v>5</v>
      </c>
      <c r="AA51" s="6">
        <v>24</v>
      </c>
      <c r="AB51" s="6">
        <v>27</v>
      </c>
      <c r="AC51" s="6">
        <v>47</v>
      </c>
      <c r="AD51" t="s">
        <v>55</v>
      </c>
      <c r="AE51" s="2" t="s">
        <v>89</v>
      </c>
      <c r="AF51" s="2" t="s">
        <v>90</v>
      </c>
    </row>
    <row r="52" spans="1:32" ht="85.5" x14ac:dyDescent="0.45">
      <c r="A52" s="2" t="s">
        <v>146</v>
      </c>
      <c r="B52" s="1">
        <v>44196.208333333336</v>
      </c>
      <c r="C52" s="4">
        <v>511150</v>
      </c>
      <c r="D52">
        <v>1</v>
      </c>
      <c r="E52">
        <v>0</v>
      </c>
      <c r="F52">
        <v>2</v>
      </c>
      <c r="G52">
        <v>0</v>
      </c>
      <c r="H52">
        <v>3</v>
      </c>
      <c r="I52">
        <v>4</v>
      </c>
      <c r="J52">
        <v>2</v>
      </c>
      <c r="K52">
        <v>1</v>
      </c>
      <c r="L52" t="s">
        <v>40</v>
      </c>
      <c r="M52" t="s">
        <v>32</v>
      </c>
      <c r="N52" t="s">
        <v>27</v>
      </c>
      <c r="O52" t="s">
        <v>32</v>
      </c>
      <c r="P52" t="s">
        <v>28</v>
      </c>
      <c r="Q52" t="s">
        <v>33</v>
      </c>
      <c r="R52" t="s">
        <v>33</v>
      </c>
      <c r="S52" t="s">
        <v>33</v>
      </c>
      <c r="T52" s="2" t="s">
        <v>147</v>
      </c>
      <c r="U52" s="6">
        <v>0</v>
      </c>
      <c r="V52" s="6">
        <v>0</v>
      </c>
      <c r="W52" s="4">
        <v>0</v>
      </c>
      <c r="X52" s="6">
        <v>0</v>
      </c>
      <c r="Y52" s="6">
        <v>7</v>
      </c>
      <c r="Z52" s="6">
        <v>7</v>
      </c>
      <c r="AA52" s="6">
        <v>0</v>
      </c>
      <c r="AB52" s="6">
        <v>300</v>
      </c>
      <c r="AC52" s="6">
        <v>7</v>
      </c>
      <c r="AD52" t="s">
        <v>55</v>
      </c>
      <c r="AE52" s="2" t="s">
        <v>148</v>
      </c>
      <c r="AF52" s="2" t="s">
        <v>149</v>
      </c>
    </row>
    <row r="53" spans="1:32" x14ac:dyDescent="0.45">
      <c r="A53" s="2" t="s">
        <v>31</v>
      </c>
      <c r="B53" s="1">
        <v>44196.208333333336</v>
      </c>
      <c r="C53" s="4">
        <v>577811</v>
      </c>
      <c r="D53">
        <v>1</v>
      </c>
      <c r="E53">
        <v>0</v>
      </c>
      <c r="F53">
        <v>1</v>
      </c>
      <c r="G53">
        <v>1</v>
      </c>
      <c r="H53">
        <v>1</v>
      </c>
      <c r="I53">
        <v>1</v>
      </c>
      <c r="J53">
        <v>1</v>
      </c>
      <c r="K53">
        <v>1</v>
      </c>
      <c r="L53" t="s">
        <v>27</v>
      </c>
      <c r="M53" t="s">
        <v>32</v>
      </c>
      <c r="N53" t="s">
        <v>33</v>
      </c>
      <c r="O53" t="s">
        <v>28</v>
      </c>
      <c r="P53" t="s">
        <v>28</v>
      </c>
      <c r="Q53" t="s">
        <v>33</v>
      </c>
      <c r="R53" t="s">
        <v>33</v>
      </c>
      <c r="S53" t="s">
        <v>33</v>
      </c>
      <c r="T53" s="2" t="s">
        <v>34</v>
      </c>
      <c r="U53" s="6">
        <v>74</v>
      </c>
      <c r="V53" s="6">
        <v>0</v>
      </c>
      <c r="W53" s="4">
        <v>0</v>
      </c>
      <c r="X53" s="6">
        <v>26</v>
      </c>
      <c r="Y53" s="6">
        <v>12</v>
      </c>
      <c r="Z53" s="6">
        <v>8</v>
      </c>
      <c r="AA53" s="6">
        <v>10</v>
      </c>
      <c r="AB53" s="6">
        <v>134</v>
      </c>
      <c r="AC53" s="6">
        <v>22</v>
      </c>
      <c r="AD53" t="s">
        <v>30</v>
      </c>
      <c r="AE53" s="2"/>
      <c r="AF53" s="2"/>
    </row>
    <row r="54" spans="1:32" ht="28.5" x14ac:dyDescent="0.45">
      <c r="A54" s="2" t="s">
        <v>183</v>
      </c>
      <c r="B54" s="1">
        <v>43830.208333333336</v>
      </c>
      <c r="C54" s="4">
        <v>400537</v>
      </c>
      <c r="D54">
        <v>1</v>
      </c>
      <c r="E54">
        <v>1</v>
      </c>
      <c r="F54">
        <v>1</v>
      </c>
      <c r="G54">
        <v>0</v>
      </c>
      <c r="H54">
        <v>1</v>
      </c>
      <c r="I54">
        <v>0</v>
      </c>
      <c r="J54">
        <v>2</v>
      </c>
      <c r="K54">
        <v>0</v>
      </c>
      <c r="L54" t="s">
        <v>28</v>
      </c>
      <c r="M54" t="s">
        <v>33</v>
      </c>
      <c r="N54" t="s">
        <v>28</v>
      </c>
      <c r="O54" t="s">
        <v>32</v>
      </c>
      <c r="P54" t="s">
        <v>33</v>
      </c>
      <c r="Q54" t="s">
        <v>32</v>
      </c>
      <c r="R54" t="s">
        <v>33</v>
      </c>
      <c r="S54" t="s">
        <v>32</v>
      </c>
      <c r="T54" s="2" t="s">
        <v>87</v>
      </c>
      <c r="U54" s="6">
        <v>0</v>
      </c>
      <c r="V54" s="6">
        <v>0</v>
      </c>
      <c r="W54" s="4">
        <v>0</v>
      </c>
      <c r="X54" s="6">
        <v>0</v>
      </c>
      <c r="Y54" s="6">
        <v>11</v>
      </c>
      <c r="Z54" s="6">
        <v>11</v>
      </c>
      <c r="AA54" s="6">
        <v>2</v>
      </c>
      <c r="AB54" s="6">
        <v>21</v>
      </c>
      <c r="AC54" s="6">
        <v>13</v>
      </c>
      <c r="AD54" t="s">
        <v>30</v>
      </c>
      <c r="AE54" s="2"/>
      <c r="AF54" s="2" t="s">
        <v>32</v>
      </c>
    </row>
    <row r="55" spans="1:32" x14ac:dyDescent="0.45">
      <c r="A55" s="2" t="s">
        <v>153</v>
      </c>
      <c r="B55" s="1">
        <v>44377.166666666664</v>
      </c>
      <c r="C55" s="4">
        <v>83804</v>
      </c>
      <c r="D55">
        <v>1</v>
      </c>
      <c r="E55">
        <v>0</v>
      </c>
      <c r="F55">
        <v>0</v>
      </c>
      <c r="G55">
        <v>0</v>
      </c>
      <c r="H55">
        <v>0</v>
      </c>
      <c r="I55">
        <v>1</v>
      </c>
      <c r="J55">
        <v>1</v>
      </c>
      <c r="K55">
        <v>2</v>
      </c>
      <c r="L55" t="s">
        <v>28</v>
      </c>
      <c r="M55" t="s">
        <v>32</v>
      </c>
      <c r="N55" t="s">
        <v>32</v>
      </c>
      <c r="O55" t="s">
        <v>32</v>
      </c>
      <c r="P55" t="s">
        <v>32</v>
      </c>
      <c r="Q55" t="s">
        <v>33</v>
      </c>
      <c r="R55" t="s">
        <v>33</v>
      </c>
      <c r="S55" t="s">
        <v>33</v>
      </c>
      <c r="T55" s="2" t="s">
        <v>61</v>
      </c>
      <c r="U55" s="6">
        <v>0</v>
      </c>
      <c r="V55" s="6">
        <v>0</v>
      </c>
      <c r="W55" s="4">
        <v>0</v>
      </c>
      <c r="X55" s="6">
        <v>0</v>
      </c>
      <c r="Y55" s="6">
        <v>13</v>
      </c>
      <c r="Z55" s="6">
        <v>12</v>
      </c>
      <c r="AA55" s="6">
        <v>20</v>
      </c>
      <c r="AB55" s="6">
        <v>30</v>
      </c>
      <c r="AC55" s="6">
        <v>33</v>
      </c>
      <c r="AD55" t="s">
        <v>30</v>
      </c>
      <c r="AE55" s="2"/>
      <c r="AF55" s="2"/>
    </row>
    <row r="56" spans="1:32" ht="256.5" x14ac:dyDescent="0.45">
      <c r="A56" s="2" t="s">
        <v>91</v>
      </c>
      <c r="B56" s="1">
        <v>44196.208333333336</v>
      </c>
      <c r="C56" s="4">
        <v>4423943</v>
      </c>
      <c r="D56">
        <v>1</v>
      </c>
      <c r="E56">
        <v>0</v>
      </c>
      <c r="F56">
        <v>2</v>
      </c>
      <c r="G56">
        <v>9</v>
      </c>
      <c r="H56">
        <v>3</v>
      </c>
      <c r="I56">
        <v>14</v>
      </c>
      <c r="J56">
        <v>3</v>
      </c>
      <c r="K56">
        <v>2</v>
      </c>
      <c r="L56" t="s">
        <v>25</v>
      </c>
      <c r="M56" t="s">
        <v>32</v>
      </c>
      <c r="N56" t="s">
        <v>26</v>
      </c>
      <c r="O56" t="s">
        <v>27</v>
      </c>
      <c r="P56" t="s">
        <v>44</v>
      </c>
      <c r="Q56" t="s">
        <v>28</v>
      </c>
      <c r="R56" t="s">
        <v>28</v>
      </c>
      <c r="S56" t="s">
        <v>33</v>
      </c>
      <c r="T56" s="2" t="s">
        <v>92</v>
      </c>
      <c r="U56" s="6">
        <v>461</v>
      </c>
      <c r="V56" s="6">
        <v>190</v>
      </c>
      <c r="W56" s="4">
        <v>189254</v>
      </c>
      <c r="X56" s="6">
        <v>190</v>
      </c>
      <c r="Y56" s="6">
        <v>12</v>
      </c>
      <c r="Z56" s="6">
        <v>7</v>
      </c>
      <c r="AA56" s="6">
        <v>10</v>
      </c>
      <c r="AB56" s="6">
        <v>135</v>
      </c>
      <c r="AC56" s="6">
        <v>22</v>
      </c>
      <c r="AD56" t="s">
        <v>30</v>
      </c>
      <c r="AE56" s="2"/>
      <c r="AF56" s="2" t="s">
        <v>93</v>
      </c>
    </row>
    <row r="57" spans="1:32" ht="57" x14ac:dyDescent="0.45">
      <c r="A57" s="2" t="s">
        <v>24</v>
      </c>
      <c r="B57" s="1">
        <v>44196.208333333336</v>
      </c>
      <c r="C57" s="4">
        <v>5626233</v>
      </c>
      <c r="D57">
        <v>1</v>
      </c>
      <c r="E57">
        <v>2</v>
      </c>
      <c r="F57">
        <v>3</v>
      </c>
      <c r="G57">
        <v>7</v>
      </c>
      <c r="H57">
        <v>2</v>
      </c>
      <c r="I57">
        <v>7</v>
      </c>
      <c r="J57">
        <v>6</v>
      </c>
      <c r="K57">
        <v>2</v>
      </c>
      <c r="L57" t="s">
        <v>25</v>
      </c>
      <c r="M57" t="s">
        <v>25</v>
      </c>
      <c r="N57" t="s">
        <v>26</v>
      </c>
      <c r="O57" t="s">
        <v>27</v>
      </c>
      <c r="P57" t="s">
        <v>26</v>
      </c>
      <c r="Q57" t="s">
        <v>27</v>
      </c>
      <c r="R57" t="s">
        <v>28</v>
      </c>
      <c r="S57" t="s">
        <v>27</v>
      </c>
      <c r="T57" s="2" t="s">
        <v>29</v>
      </c>
      <c r="U57" s="6">
        <v>1369</v>
      </c>
      <c r="V57" s="6">
        <v>0</v>
      </c>
      <c r="W57" s="4">
        <v>0</v>
      </c>
      <c r="X57" s="6">
        <v>666</v>
      </c>
      <c r="Y57" s="6">
        <v>24</v>
      </c>
      <c r="Z57" s="6">
        <v>18</v>
      </c>
      <c r="AA57" s="6">
        <v>12</v>
      </c>
      <c r="AB57" s="6">
        <v>50</v>
      </c>
      <c r="AC57" s="6">
        <v>36</v>
      </c>
      <c r="AD57" t="s">
        <v>30</v>
      </c>
      <c r="AE57" s="2"/>
      <c r="AF57" s="2"/>
    </row>
    <row r="58" spans="1:32" ht="28.5" x14ac:dyDescent="0.45">
      <c r="A58" s="2" t="s">
        <v>43</v>
      </c>
      <c r="B58" s="1">
        <v>44377.166666666664</v>
      </c>
      <c r="C58" s="4">
        <v>842845</v>
      </c>
      <c r="D58">
        <v>1</v>
      </c>
      <c r="E58">
        <v>1</v>
      </c>
      <c r="F58">
        <v>1</v>
      </c>
      <c r="G58">
        <v>1</v>
      </c>
      <c r="H58">
        <v>0</v>
      </c>
      <c r="I58">
        <v>2</v>
      </c>
      <c r="J58">
        <v>0</v>
      </c>
      <c r="K58">
        <v>1</v>
      </c>
      <c r="L58" t="s">
        <v>40</v>
      </c>
      <c r="M58" t="s">
        <v>27</v>
      </c>
      <c r="N58" t="s">
        <v>44</v>
      </c>
      <c r="O58" t="s">
        <v>27</v>
      </c>
      <c r="P58" t="s">
        <v>32</v>
      </c>
      <c r="Q58" t="s">
        <v>27</v>
      </c>
      <c r="R58" t="s">
        <v>32</v>
      </c>
      <c r="S58" t="s">
        <v>33</v>
      </c>
      <c r="T58" s="2" t="s">
        <v>45</v>
      </c>
      <c r="U58" s="6">
        <v>81</v>
      </c>
      <c r="V58" s="6">
        <v>0</v>
      </c>
      <c r="W58" s="4">
        <v>0</v>
      </c>
      <c r="X58" s="6">
        <v>0</v>
      </c>
      <c r="Y58" s="6">
        <v>13</v>
      </c>
      <c r="Z58" s="6">
        <v>2</v>
      </c>
      <c r="AA58" s="6">
        <v>2</v>
      </c>
      <c r="AB58" s="6">
        <v>1</v>
      </c>
      <c r="AC58" s="6">
        <v>15</v>
      </c>
      <c r="AD58" t="s">
        <v>30</v>
      </c>
      <c r="AE58" s="2"/>
      <c r="AF58" s="2"/>
    </row>
    <row r="59" spans="1:32" ht="42.75" x14ac:dyDescent="0.45">
      <c r="A59" s="2" t="s">
        <v>104</v>
      </c>
      <c r="B59" s="1">
        <v>44012.166666666664</v>
      </c>
      <c r="C59" s="4">
        <v>591756</v>
      </c>
      <c r="D59">
        <v>1</v>
      </c>
      <c r="E59">
        <v>0</v>
      </c>
      <c r="F59">
        <v>1</v>
      </c>
      <c r="G59">
        <v>0</v>
      </c>
      <c r="H59">
        <v>3</v>
      </c>
      <c r="I59">
        <v>2</v>
      </c>
      <c r="J59">
        <v>1</v>
      </c>
      <c r="K59">
        <v>3</v>
      </c>
      <c r="L59" t="s">
        <v>40</v>
      </c>
      <c r="M59" t="s">
        <v>32</v>
      </c>
      <c r="N59" t="s">
        <v>27</v>
      </c>
      <c r="O59" t="s">
        <v>28</v>
      </c>
      <c r="P59" t="s">
        <v>28</v>
      </c>
      <c r="Q59" t="s">
        <v>28</v>
      </c>
      <c r="R59" t="s">
        <v>28</v>
      </c>
      <c r="S59" t="s">
        <v>28</v>
      </c>
      <c r="T59" s="2" t="s">
        <v>105</v>
      </c>
      <c r="U59" s="6">
        <v>1</v>
      </c>
      <c r="V59" s="6">
        <v>0</v>
      </c>
      <c r="W59" s="4">
        <v>0</v>
      </c>
      <c r="X59" s="6">
        <v>0</v>
      </c>
      <c r="Y59" s="6">
        <v>14</v>
      </c>
      <c r="Z59" s="6">
        <v>9</v>
      </c>
      <c r="AA59" s="6">
        <v>40</v>
      </c>
      <c r="AB59" s="6">
        <v>50</v>
      </c>
      <c r="AC59" s="6">
        <v>54</v>
      </c>
      <c r="AD59" t="s">
        <v>55</v>
      </c>
      <c r="AE59" s="2" t="s">
        <v>106</v>
      </c>
      <c r="AF59" s="2" t="s">
        <v>107</v>
      </c>
    </row>
    <row r="60" spans="1:32" ht="28.5" x14ac:dyDescent="0.45">
      <c r="A60" s="2" t="s">
        <v>158</v>
      </c>
      <c r="B60" s="1">
        <v>44196.208333333336</v>
      </c>
      <c r="C60" s="4">
        <v>350000</v>
      </c>
      <c r="D60">
        <v>1</v>
      </c>
      <c r="E60">
        <v>1</v>
      </c>
      <c r="F60">
        <v>1</v>
      </c>
      <c r="G60">
        <v>0</v>
      </c>
      <c r="H60">
        <v>0</v>
      </c>
      <c r="I60">
        <v>0</v>
      </c>
      <c r="J60">
        <v>1</v>
      </c>
      <c r="K60">
        <v>0</v>
      </c>
      <c r="L60" t="s">
        <v>40</v>
      </c>
      <c r="M60" t="s">
        <v>28</v>
      </c>
      <c r="N60" t="s">
        <v>33</v>
      </c>
      <c r="O60" t="s">
        <v>32</v>
      </c>
      <c r="P60" t="s">
        <v>32</v>
      </c>
      <c r="Q60" t="s">
        <v>32</v>
      </c>
      <c r="R60" t="s">
        <v>33</v>
      </c>
      <c r="S60" t="s">
        <v>32</v>
      </c>
      <c r="T60" s="2" t="s">
        <v>159</v>
      </c>
      <c r="U60" s="6">
        <v>4</v>
      </c>
      <c r="V60" s="6">
        <v>0</v>
      </c>
      <c r="W60" s="4">
        <v>0</v>
      </c>
      <c r="X60" s="6">
        <v>4</v>
      </c>
      <c r="Y60" s="6">
        <v>16</v>
      </c>
      <c r="Z60" s="6">
        <v>5</v>
      </c>
      <c r="AA60" s="6">
        <v>4</v>
      </c>
      <c r="AB60" s="6">
        <v>20</v>
      </c>
      <c r="AC60" s="6">
        <v>20</v>
      </c>
      <c r="AD60" t="s">
        <v>30</v>
      </c>
      <c r="AE60" s="2"/>
      <c r="AF60" s="2" t="s">
        <v>160</v>
      </c>
    </row>
    <row r="61" spans="1:32" ht="256.5" x14ac:dyDescent="0.45">
      <c r="A61" s="2" t="s">
        <v>78</v>
      </c>
      <c r="B61" s="1">
        <v>44377.166666666664</v>
      </c>
      <c r="C61" s="4">
        <v>28726412</v>
      </c>
      <c r="D61">
        <v>1</v>
      </c>
      <c r="E61">
        <v>3</v>
      </c>
      <c r="F61">
        <v>12</v>
      </c>
      <c r="G61">
        <v>40</v>
      </c>
      <c r="H61">
        <v>4</v>
      </c>
      <c r="I61">
        <v>231</v>
      </c>
      <c r="J61">
        <v>3</v>
      </c>
      <c r="K61">
        <v>22</v>
      </c>
      <c r="L61" t="s">
        <v>25</v>
      </c>
      <c r="M61" t="s">
        <v>25</v>
      </c>
      <c r="N61" t="s">
        <v>26</v>
      </c>
      <c r="O61" t="s">
        <v>28</v>
      </c>
      <c r="P61" t="s">
        <v>26</v>
      </c>
      <c r="Q61" t="s">
        <v>33</v>
      </c>
      <c r="R61" t="s">
        <v>28</v>
      </c>
      <c r="S61" t="s">
        <v>27</v>
      </c>
      <c r="T61" s="2" t="s">
        <v>79</v>
      </c>
      <c r="U61" s="6">
        <v>773</v>
      </c>
      <c r="V61" s="6">
        <v>0</v>
      </c>
      <c r="W61" s="4">
        <v>0</v>
      </c>
      <c r="X61" s="6">
        <v>0</v>
      </c>
      <c r="Y61" s="6">
        <v>19</v>
      </c>
      <c r="Z61" s="6">
        <v>7</v>
      </c>
      <c r="AA61" s="6">
        <v>47</v>
      </c>
      <c r="AB61" s="6">
        <v>114</v>
      </c>
      <c r="AC61" s="6">
        <v>66</v>
      </c>
      <c r="AD61" t="s">
        <v>55</v>
      </c>
      <c r="AE61" s="2" t="s">
        <v>80</v>
      </c>
      <c r="AF61" s="2" t="s">
        <v>81</v>
      </c>
    </row>
    <row r="62" spans="1:32" ht="57" x14ac:dyDescent="0.45">
      <c r="A62" s="2" t="s">
        <v>172</v>
      </c>
      <c r="B62" s="1">
        <v>44561.208333333336</v>
      </c>
      <c r="C62" s="4">
        <v>223678</v>
      </c>
      <c r="D62">
        <v>2</v>
      </c>
      <c r="E62">
        <v>0</v>
      </c>
      <c r="F62">
        <v>1</v>
      </c>
      <c r="G62">
        <v>0</v>
      </c>
      <c r="H62">
        <v>0</v>
      </c>
      <c r="I62">
        <v>1</v>
      </c>
      <c r="J62">
        <v>0</v>
      </c>
      <c r="K62">
        <v>0</v>
      </c>
      <c r="L62" t="s">
        <v>28</v>
      </c>
      <c r="M62" t="s">
        <v>32</v>
      </c>
      <c r="N62" t="s">
        <v>28</v>
      </c>
      <c r="O62" t="s">
        <v>32</v>
      </c>
      <c r="P62" t="s">
        <v>32</v>
      </c>
      <c r="Q62" t="s">
        <v>33</v>
      </c>
      <c r="R62" t="s">
        <v>32</v>
      </c>
      <c r="S62" t="s">
        <v>32</v>
      </c>
      <c r="T62" s="2" t="s">
        <v>173</v>
      </c>
      <c r="U62" s="6">
        <v>0</v>
      </c>
      <c r="V62" s="6">
        <v>0</v>
      </c>
      <c r="W62" s="4">
        <v>0</v>
      </c>
      <c r="X62" s="6">
        <v>0</v>
      </c>
      <c r="Y62" s="6">
        <v>11</v>
      </c>
      <c r="Z62" s="6">
        <v>7</v>
      </c>
      <c r="AA62" s="6">
        <v>22</v>
      </c>
      <c r="AB62" s="6">
        <v>30</v>
      </c>
      <c r="AC62" s="6">
        <v>33</v>
      </c>
      <c r="AD62" t="s">
        <v>30</v>
      </c>
      <c r="AE62" s="2"/>
      <c r="AF62" s="2" t="s">
        <v>174</v>
      </c>
    </row>
    <row r="63" spans="1:32" ht="42.75" x14ac:dyDescent="0.45">
      <c r="A63" s="2" t="s">
        <v>125</v>
      </c>
      <c r="B63" s="1">
        <v>44196.208333333336</v>
      </c>
      <c r="C63" s="4">
        <v>2050858</v>
      </c>
      <c r="D63">
        <v>1</v>
      </c>
      <c r="E63">
        <v>0</v>
      </c>
      <c r="F63">
        <v>2</v>
      </c>
      <c r="G63">
        <v>0</v>
      </c>
      <c r="H63">
        <v>1</v>
      </c>
      <c r="I63">
        <v>3</v>
      </c>
      <c r="J63">
        <v>0</v>
      </c>
      <c r="K63">
        <v>3</v>
      </c>
      <c r="L63" t="s">
        <v>36</v>
      </c>
      <c r="M63" t="s">
        <v>32</v>
      </c>
      <c r="N63" t="s">
        <v>40</v>
      </c>
      <c r="O63" t="s">
        <v>32</v>
      </c>
      <c r="P63" t="s">
        <v>27</v>
      </c>
      <c r="Q63" t="s">
        <v>28</v>
      </c>
      <c r="R63" t="s">
        <v>32</v>
      </c>
      <c r="S63" t="s">
        <v>33</v>
      </c>
      <c r="T63" s="2" t="s">
        <v>59</v>
      </c>
      <c r="U63" s="6">
        <v>209</v>
      </c>
      <c r="V63" s="6">
        <v>0</v>
      </c>
      <c r="W63" s="4">
        <v>0</v>
      </c>
      <c r="X63" s="6">
        <v>24</v>
      </c>
      <c r="Y63" s="6">
        <v>15</v>
      </c>
      <c r="Z63" s="6">
        <v>3</v>
      </c>
      <c r="AA63" s="6">
        <v>7</v>
      </c>
      <c r="AB63" s="6">
        <v>3</v>
      </c>
      <c r="AC63" s="6">
        <v>22</v>
      </c>
      <c r="AD63" t="s">
        <v>30</v>
      </c>
      <c r="AE63" s="2"/>
      <c r="AF63" s="2"/>
    </row>
    <row r="64" spans="1:32" ht="42.75" x14ac:dyDescent="0.45">
      <c r="A64" s="2" t="s">
        <v>129</v>
      </c>
      <c r="B64" s="1">
        <v>44196.208333333336</v>
      </c>
      <c r="C64" s="4">
        <v>1158037</v>
      </c>
      <c r="D64">
        <v>1</v>
      </c>
      <c r="E64">
        <v>0</v>
      </c>
      <c r="F64">
        <v>1</v>
      </c>
      <c r="G64">
        <v>0</v>
      </c>
      <c r="H64">
        <v>2</v>
      </c>
      <c r="I64">
        <v>0</v>
      </c>
      <c r="J64">
        <v>1</v>
      </c>
      <c r="K64">
        <v>0</v>
      </c>
      <c r="L64" t="s">
        <v>44</v>
      </c>
      <c r="M64" t="s">
        <v>32</v>
      </c>
      <c r="N64" t="s">
        <v>28</v>
      </c>
      <c r="O64" t="s">
        <v>32</v>
      </c>
      <c r="P64" t="s">
        <v>28</v>
      </c>
      <c r="Q64" t="s">
        <v>32</v>
      </c>
      <c r="R64" t="s">
        <v>28</v>
      </c>
      <c r="S64" t="s">
        <v>32</v>
      </c>
      <c r="T64" s="2" t="s">
        <v>130</v>
      </c>
      <c r="U64" s="6">
        <v>143</v>
      </c>
      <c r="V64" s="6">
        <v>0</v>
      </c>
      <c r="W64" s="4">
        <v>0</v>
      </c>
      <c r="X64" s="6">
        <v>0</v>
      </c>
      <c r="Y64" s="6">
        <v>5</v>
      </c>
      <c r="Z64" s="6">
        <v>4</v>
      </c>
      <c r="AA64" s="6">
        <v>0</v>
      </c>
      <c r="AB64" s="6">
        <v>0</v>
      </c>
      <c r="AC64" s="6">
        <v>5</v>
      </c>
      <c r="AD64" t="s">
        <v>30</v>
      </c>
      <c r="AE64" s="2"/>
      <c r="AF64" s="2" t="s">
        <v>131</v>
      </c>
    </row>
    <row r="65" spans="1:32" x14ac:dyDescent="0.45">
      <c r="A65" s="2" t="s">
        <v>168</v>
      </c>
      <c r="B65" s="1">
        <v>44012.166666666664</v>
      </c>
      <c r="C65" s="4">
        <v>587138</v>
      </c>
      <c r="D65">
        <v>2</v>
      </c>
      <c r="E65">
        <v>0</v>
      </c>
      <c r="F65">
        <v>1</v>
      </c>
      <c r="G65">
        <v>0</v>
      </c>
      <c r="H65">
        <v>0</v>
      </c>
      <c r="I65">
        <v>0</v>
      </c>
      <c r="J65">
        <v>0</v>
      </c>
      <c r="K65">
        <v>1</v>
      </c>
      <c r="L65" t="s">
        <v>44</v>
      </c>
      <c r="M65" t="s">
        <v>32</v>
      </c>
      <c r="N65" t="s">
        <v>28</v>
      </c>
      <c r="O65" t="s">
        <v>32</v>
      </c>
      <c r="P65" t="s">
        <v>32</v>
      </c>
      <c r="Q65" t="s">
        <v>32</v>
      </c>
      <c r="R65" t="s">
        <v>32</v>
      </c>
      <c r="S65" t="s">
        <v>33</v>
      </c>
      <c r="T65" s="2" t="s">
        <v>61</v>
      </c>
      <c r="U65" s="6">
        <v>18</v>
      </c>
      <c r="V65" s="6">
        <v>0</v>
      </c>
      <c r="W65" s="4">
        <v>0</v>
      </c>
      <c r="X65" s="6">
        <v>0</v>
      </c>
      <c r="Y65" s="6">
        <v>5</v>
      </c>
      <c r="Z65" s="6">
        <v>1</v>
      </c>
      <c r="AA65" s="6">
        <v>0</v>
      </c>
      <c r="AB65" s="6">
        <v>0</v>
      </c>
      <c r="AC65" s="6">
        <v>5</v>
      </c>
      <c r="AD65" t="s">
        <v>30</v>
      </c>
      <c r="AE65" s="2"/>
      <c r="AF65" s="2"/>
    </row>
    <row r="66" spans="1:32" x14ac:dyDescent="0.45">
      <c r="A66" s="2"/>
      <c r="B66" s="1"/>
      <c r="C66" s="4">
        <f>SUM(Table1[What were your operating expenses in the most recently completed fiscal year?])</f>
        <v>407178430</v>
      </c>
      <c r="T66" s="2"/>
      <c r="U66" s="6">
        <f>SUM(Table1[How many cumulative rental units are in your portfolio, excluding projects completed this past year?])</f>
        <v>19477</v>
      </c>
      <c r="V66" s="6">
        <f>SUM(Table1[How many of these units received energy retrofits in this past year?])</f>
        <v>1058</v>
      </c>
      <c r="W66" s="4">
        <f>SUM(Table1[What were the total dollars invested in energy retrofits in these units in this past year?])</f>
        <v>6706733</v>
      </c>
      <c r="X66" s="6">
        <f>SUM(Table1[How many of these units received energy retrofits within the past 5 years?])</f>
        <v>4201</v>
      </c>
      <c r="Y66" s="6">
        <f>SUM(Table1[How many Board Members did your organization have?])</f>
        <v>761</v>
      </c>
      <c r="Z66" s="6">
        <f>SUM(Table1[How many Board members are People of Color?])</f>
        <v>345</v>
      </c>
      <c r="AA66" s="6">
        <f>SUM(Table1[How many non-Board Members played a leadership role in your organization?])</f>
        <v>909</v>
      </c>
      <c r="AB66" s="6">
        <f>SUM(Table1[How many other individuals volunteered for your organization this past year?])</f>
        <v>5795</v>
      </c>
      <c r="AC66" s="6">
        <f>SUM(Table1[Total number of engaged leaders])</f>
        <v>1670</v>
      </c>
    </row>
    <row r="67" spans="1:32" x14ac:dyDescent="0.45">
      <c r="A67" t="s">
        <v>198</v>
      </c>
      <c r="C67" s="4"/>
      <c r="T67" s="2"/>
      <c r="U67" s="6"/>
      <c r="V67" s="6"/>
      <c r="W67" s="4"/>
      <c r="X67" s="6"/>
      <c r="Y67" s="6"/>
      <c r="Z67" s="6"/>
      <c r="AA67" s="6"/>
      <c r="AB67" s="6"/>
      <c r="AC67" s="6"/>
    </row>
    <row r="68" spans="1:32" x14ac:dyDescent="0.45">
      <c r="C68" s="5"/>
      <c r="U68" s="7"/>
      <c r="V68" s="7"/>
      <c r="W68" s="4"/>
      <c r="X68" s="6"/>
      <c r="Y68" s="6"/>
      <c r="Z68" s="6"/>
      <c r="AA68" s="6"/>
      <c r="AB68" s="6"/>
      <c r="AC68" s="6"/>
    </row>
  </sheetData>
  <pageMargins left="0.7" right="0.7" top="0.75" bottom="0.75" header="0.3" footer="0.3"/>
  <pageSetup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77381C01D0744488C79200BBAF9BC5F" ma:contentTypeVersion="19" ma:contentTypeDescription="Create a new document." ma:contentTypeScope="" ma:versionID="6bd9688d299b3cc0c928d88acc18867d">
  <xsd:schema xmlns:xsd="http://www.w3.org/2001/XMLSchema" xmlns:xs="http://www.w3.org/2001/XMLSchema" xmlns:p="http://schemas.microsoft.com/office/2006/metadata/properties" xmlns:ns2="5c3120aa-4362-40a7-b179-624d31c9584b" xmlns:ns3="1ddc0a50-9fb7-477b-a615-6be3ff4e0548" targetNamespace="http://schemas.microsoft.com/office/2006/metadata/properties" ma:root="true" ma:fieldsID="5206145d91b0dc90e086ef75f1e98f49" ns2:_="" ns3:_="">
    <xsd:import namespace="5c3120aa-4362-40a7-b179-624d31c9584b"/>
    <xsd:import namespace="1ddc0a50-9fb7-477b-a615-6be3ff4e0548"/>
    <xsd:element name="properties">
      <xsd:complexType>
        <xsd:sequence>
          <xsd:element name="documentManagement">
            <xsd:complexType>
              <xsd:all>
                <xsd:element ref="ns2:SharedWithUsers" minOccurs="0"/>
                <xsd:element ref="ns2:SharedWithDetails" minOccurs="0"/>
                <xsd:element ref="ns2:LastSharedByUser" minOccurs="0"/>
                <xsd:element ref="ns2:LastSharedByTime" minOccurs="0"/>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OCR" minOccurs="0"/>
                <xsd:element ref="ns3:MediaServiceEventHashCode" minOccurs="0"/>
                <xsd:element ref="ns3:MediaServiceGenerationTime" minOccurs="0"/>
                <xsd:element ref="ns3:MediaServiceAutoKeyPoints" minOccurs="0"/>
                <xsd:element ref="ns3:MediaServiceKeyPoints" minOccurs="0"/>
                <xsd:element ref="ns3:MediaLengthInSeconds" minOccurs="0"/>
                <xsd:element ref="ns3:File_x0020_Type0" minOccurs="0"/>
                <xsd:element ref="ns3:lcf76f155ced4ddcb4097134ff3c332f" minOccurs="0"/>
                <xsd:element ref="ns2: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c3120aa-4362-40a7-b179-624d31c9584b"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LastSharedByUser" ma:index="10" nillable="true" ma:displayName="Last Shared By User" ma:description="" ma:internalName="LastSharedByUser" ma:readOnly="true">
      <xsd:simpleType>
        <xsd:restriction base="dms:Note">
          <xsd:maxLength value="255"/>
        </xsd:restriction>
      </xsd:simpleType>
    </xsd:element>
    <xsd:element name="LastSharedByTime" ma:index="11" nillable="true" ma:displayName="Last Shared By Time" ma:description="" ma:internalName="LastSharedByTime" ma:readOnly="true">
      <xsd:simpleType>
        <xsd:restriction base="dms:DateTime"/>
      </xsd:simpleType>
    </xsd:element>
    <xsd:element name="TaxCatchAll" ma:index="26" nillable="true" ma:displayName="Taxonomy Catch All Column" ma:hidden="true" ma:list="{5f85c06b-a632-483b-b379-7b8d0e9c885a}" ma:internalName="TaxCatchAll" ma:showField="CatchAllData" ma:web="5c3120aa-4362-40a7-b179-624d31c9584b">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1ddc0a50-9fb7-477b-a615-6be3ff4e0548" elementFormDefault="qualified">
    <xsd:import namespace="http://schemas.microsoft.com/office/2006/documentManagement/types"/>
    <xsd:import namespace="http://schemas.microsoft.com/office/infopath/2007/PartnerControls"/>
    <xsd:element name="MediaServiceMetadata" ma:index="12" nillable="true" ma:displayName="MediaServiceMetadata" ma:description="" ma:hidden="true" ma:internalName="MediaServiceMetadata" ma:readOnly="true">
      <xsd:simpleType>
        <xsd:restriction base="dms:Note"/>
      </xsd:simpleType>
    </xsd:element>
    <xsd:element name="MediaServiceFastMetadata" ma:index="13" nillable="true" ma:displayName="MediaServiceFastMetadata" ma:description="" ma:hidden="true" ma:internalName="MediaServiceFastMetadata" ma:readOnly="true">
      <xsd:simpleType>
        <xsd:restriction base="dms:Note"/>
      </xsd:simpleType>
    </xsd:element>
    <xsd:element name="MediaServiceDateTaken" ma:index="14" nillable="true" ma:displayName="MediaServiceDateTaken" ma:description="" ma:hidden="true" ma:internalName="MediaServiceDateTaken" ma:readOnly="true">
      <xsd:simpleType>
        <xsd:restriction base="dms:Text"/>
      </xsd:simpleType>
    </xsd:element>
    <xsd:element name="MediaServiceAutoTags" ma:index="15" nillable="true" ma:displayName="MediaServiceAutoTags" ma:description="" ma:internalName="MediaServiceAutoTags" ma:readOnly="true">
      <xsd:simpleType>
        <xsd:restriction base="dms:Text"/>
      </xsd:simpleType>
    </xsd:element>
    <xsd:element name="MediaServiceLocation" ma:index="16" nillable="true" ma:displayName="MediaServiceLocation" ma:description="" ma:internalName="MediaServiceLocation" ma:readOnly="true">
      <xsd:simpleType>
        <xsd:restriction base="dms:Text"/>
      </xsd:simpleType>
    </xsd:element>
    <xsd:element name="MediaServiceOCR" ma:index="17" nillable="true" ma:displayName="MediaServiceOCR" ma:internalName="MediaServiceOCR" ma:readOnly="true">
      <xsd:simpleType>
        <xsd:restriction base="dms:Note">
          <xsd:maxLength value="255"/>
        </xsd:restriction>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MediaLengthInSeconds" ma:index="22" nillable="true" ma:displayName="Length (seconds)" ma:internalName="MediaLengthInSeconds" ma:readOnly="true">
      <xsd:simpleType>
        <xsd:restriction base="dms:Unknown"/>
      </xsd:simpleType>
    </xsd:element>
    <xsd:element name="File_x0020_Type0" ma:index="23" nillable="true" ma:displayName="File Type" ma:default=".pdf" ma:description="File Type" ma:format="Dropdown" ma:internalName="File_x0020_Type0">
      <xsd:simpleType>
        <xsd:restriction base="dms:Choice">
          <xsd:enumeration value=".pdf"/>
          <xsd:enumeration value=".xlsx"/>
          <xsd:enumeration value=".doc"/>
        </xsd:restriction>
      </xsd:simpleType>
    </xsd:element>
    <xsd:element name="lcf76f155ced4ddcb4097134ff3c332f" ma:index="25" nillable="true" ma:taxonomy="true" ma:internalName="lcf76f155ced4ddcb4097134ff3c332f" ma:taxonomyFieldName="MediaServiceImageTags" ma:displayName="Image Tags" ma:readOnly="false" ma:fieldId="{5cf76f15-5ced-4ddc-b409-7134ff3c332f}" ma:taxonomyMulti="true" ma:sspId="f0e5cea4-9417-432a-a765-9c0028a2894c" ma:termSetId="09814cd3-568e-fe90-9814-8d621ff8fb84" ma:anchorId="fba54fb3-c3e1-fe81-a776-ca4b69148c4d"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File_x0020_Type0 xmlns="1ddc0a50-9fb7-477b-a615-6be3ff4e0548">.pdf</File_x0020_Type0>
    <lcf76f155ced4ddcb4097134ff3c332f xmlns="1ddc0a50-9fb7-477b-a615-6be3ff4e0548">
      <Terms xmlns="http://schemas.microsoft.com/office/infopath/2007/PartnerControls"/>
    </lcf76f155ced4ddcb4097134ff3c332f>
    <TaxCatchAll xmlns="5c3120aa-4362-40a7-b179-624d31c9584b" xsi:nil="true"/>
  </documentManagement>
</p:properties>
</file>

<file path=customXml/itemProps1.xml><?xml version="1.0" encoding="utf-8"?>
<ds:datastoreItem xmlns:ds="http://schemas.openxmlformats.org/officeDocument/2006/customXml" ds:itemID="{78275E25-4250-458D-AE33-EEC529CE71A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c3120aa-4362-40a7-b179-624d31c9584b"/>
    <ds:schemaRef ds:uri="1ddc0a50-9fb7-477b-a615-6be3ff4e054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B130459-A425-4152-A3F5-47D42D0D5949}">
  <ds:schemaRefs>
    <ds:schemaRef ds:uri="http://schemas.microsoft.com/sharepoint/v3/contenttype/forms"/>
  </ds:schemaRefs>
</ds:datastoreItem>
</file>

<file path=customXml/itemProps3.xml><?xml version="1.0" encoding="utf-8"?>
<ds:datastoreItem xmlns:ds="http://schemas.openxmlformats.org/officeDocument/2006/customXml" ds:itemID="{E165E4DF-E891-403D-8F2D-158E396BDBC0}">
  <ds:schemaRefs>
    <ds:schemaRef ds:uri="http://schemas.microsoft.com/office/2006/metadata/properties"/>
    <ds:schemaRef ds:uri="http://schemas.microsoft.com/office/infopath/2007/PartnerControls"/>
    <ds:schemaRef ds:uri="1ddc0a50-9fb7-477b-a615-6be3ff4e0548"/>
    <ds:schemaRef ds:uri="5c3120aa-4362-40a7-b179-624d31c9584b"/>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operating_and_organizing_info_s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 Fitterer</dc:creator>
  <cp:lastModifiedBy>Don Bianchi</cp:lastModifiedBy>
  <dcterms:created xsi:type="dcterms:W3CDTF">2022-06-02T17:35:03Z</dcterms:created>
  <dcterms:modified xsi:type="dcterms:W3CDTF">2022-06-22T15:29:47Z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0x010100F77381C01D0744488C79200BBAF9BC5F</vt:lpwstr>
  </property>
  <property fmtid="{D5CDD505-2E9C-101B-9397-08002B2CF9AE}" pid="3" name="MediaServiceImageTags">
    <vt:lpwstr/>
  </property>
</Properties>
</file>