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Tables with Tallies/"/>
    </mc:Choice>
  </mc:AlternateContent>
  <xr:revisionPtr revIDLastSave="12" documentId="8_{7F6AB268-7AD7-41DB-B3A6-E18180156D93}" xr6:coauthVersionLast="47" xr6:coauthVersionMax="47" xr10:uidLastSave="{5583FA21-84B1-4F24-8320-935FCD3F4B33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2" i="1"/>
  <c r="L3" i="1"/>
  <c r="M4" i="1"/>
  <c r="K4" i="1"/>
</calcChain>
</file>

<file path=xl/sharedStrings.xml><?xml version="1.0" encoding="utf-8"?>
<sst xmlns="http://schemas.openxmlformats.org/spreadsheetml/2006/main" count="70" uniqueCount="48">
  <si>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</si>
  <si>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</si>
  <si>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</si>
  <si>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</si>
  <si>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</si>
  <si>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</si>
  <si>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</si>
  <si>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</si>
  <si>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development type for this project?</t>
  </si>
  <si>
    <t>What is the actual or projected total development cost for this project?</t>
  </si>
  <si>
    <t>What is the total square footage?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</si>
  <si>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</si>
  <si>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</si>
  <si>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</si>
  <si>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</si>
  <si>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</si>
  <si>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</si>
  <si>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</si>
  <si>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located within one half (1/2) mile of major public transit with nearby services</t>
  </si>
  <si>
    <t>List any partners that collaborated on this project.</t>
  </si>
  <si>
    <t>Describe any environmentally-sustainable strategies included in this project.</t>
  </si>
  <si>
    <t>Indicate any PUBLIC funding sources for this project.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</si>
  <si>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</si>
  <si>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</si>
  <si>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</si>
  <si>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</si>
  <si>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Project Status: Title</t>
  </si>
  <si>
    <t>Yes</t>
  </si>
  <si>
    <t>Completed</t>
  </si>
  <si>
    <t>No, not tracked.</t>
  </si>
  <si>
    <t>No</t>
  </si>
  <si>
    <t>None</t>
  </si>
  <si>
    <t>gwlawrence</t>
  </si>
  <si>
    <t>Lawrence</t>
  </si>
  <si>
    <t>01843</t>
  </si>
  <si>
    <t>Park</t>
  </si>
  <si>
    <t>City of Lawrence</t>
  </si>
  <si>
    <t>Storrow Park Phase 2</t>
  </si>
  <si>
    <t>115 High Street</t>
  </si>
  <si>
    <t>01841</t>
  </si>
  <si>
    <t>City of Lawrence;Executive Office of Energy and Environmental Affairs</t>
  </si>
  <si>
    <t xml:space="preserve">CDBG;Capital Improvement funding from City of Lawrence </t>
  </si>
  <si>
    <t>Stockton Park</t>
  </si>
  <si>
    <t>40 Winthrop Avenue</t>
  </si>
  <si>
    <t>City of Lawrence Capital Improvement Plan</t>
  </si>
  <si>
    <t>CDC</t>
  </si>
  <si>
    <t>Total</t>
  </si>
  <si>
    <t>Construction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</si>
</sst>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6" fontId="0" fillId="0" borderId="0" xfId="0" applyNumberFormat="1"/>
    <xf numFmtId="43" fontId="0" fillId="0" borderId="0" xfId="1" applyFont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_(* #,##0_);_(* \(#,##0\);_(* &quot;-&quot;??_);_(@_)"/>
    </dxf>
    <dxf>
      <numFmt numFmtId="10" formatCode="&quot;$&quot;#,##0_);[Red]\(&quot;$&quot;#,##0\)"/>
    </dxf>
    <dxf>
      <alignment horizontal="general" vertical="bottom" textRotation="0" wrapText="1" indent="0" justifyLastLine="0" shrinkToFit="0" readingOrder="0"/>
    </dxf>
    <dxf>
      <numFmt numFmtId="165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1ACFDD-579D-44C0-B180-D9841BDFF16D}" name="Table1" displayName="Table1" ref="A1:AC4" totalsRowCount="1" headerRowDxfId="32">
  <autoFilter ref="A1:AC3" xr:uid="{991ACFDD-579D-44C0-B180-D9841BDFF16D}"/>
  <sortState xmlns:xlrd2="http://schemas.microsoft.com/office/spreadsheetml/2017/richdata2" ref="A2:AC3">
    <sortCondition ref="I1:I3"/>
  </sortState>
  <tableColumns count="29">
    <tableColumn id="1" xr3:uid="{D9EFC754-4998-4D90-B896-22B2CF9D68CE}" name="CDC" totalsRowLabel="Total" dataDxfId="31"/>
    <tableColumn id="2" xr3:uid="{DE250B21-78CE-458E-89C8-D00AEB1E6783}" name="Project Name" dataDxfId="30"/>
    <tableColumn id="3" xr3:uid="{B0D9670F-B663-4774-95C7-F9A1FE37A75D}" name="What is the address of this project?: Project Address" dataDxfId="29"/>
    <tableColumn id="4" xr3:uid="{8A17AFDC-6ADF-41CC-9CC6-898817156926}" name="What is the address of this project?: Address 2" dataDxfId="28"/>
    <tableColumn id="5" xr3:uid="{059643A6-1862-42D6-B4F9-D95CA44FC074}" name="What is the address of this project?: City/Town" dataDxfId="27"/>
    <tableColumn id="6" xr3:uid="{661BBCE0-2058-463C-AF97-1EA5839F4E9E}" name="What is the address of this project?: Zip Code" dataDxfId="26"/>
    <tableColumn id="7" xr3:uid="{BA161192-AC43-489E-B8D2-EF8AA9994CE7}" name="Is this project a scattered site?" dataDxfId="25"/>
    <tableColumn id="8" xr3:uid="{9BB29B65-6637-4FA5-848E-C6FB9B0401A3}" name="What is the actual or projected year of substantial completion?" dataDxfId="24"/>
    <tableColumn id="9" xr3:uid="{C7BC3ECB-5015-4FFC-B679-C42E3FD0FAB6}" name="What is the current development stage as of December 31st? " dataDxfId="23"/>
    <tableColumn id="10" xr3:uid="{D3145CBA-A4EA-4530-B1B2-AD2B5E9D9E43}" name="What is the development type for this project?" dataDxfId="22"/>
    <tableColumn id="11" xr3:uid="{BA987C0D-00A9-4CAF-80E7-20C10917707A}" name="What is the actual or projected total development cost for this project?" totalsRowFunction="sum" dataDxfId="6" totalsRowDxfId="2"/>
    <tableColumn id="29" xr3:uid="{57E19DD5-2450-4C26-9A36-1E07AA164E86}" name="Construction Jobs" totalsRowFunction="custom" dataDxfId="3" totalsRowDxfId="0" dataCellStyle="Comma" totalsRowCellStyle="Comma">
      <calculatedColumnFormula>Table1[[#This Row],[What is the actual or projected total development cost for this project?]]/71000</calculatedColumnFormula>
      <totalsRowFormula>SUM(Table1[Construction Jobs])</totalsRowFormula>
    </tableColumn>
    <tableColumn id="12" xr3:uid="{CD549BCF-5A47-4F36-8813-0C6D762C9112}" name="What is the total square footage?" totalsRowFunction="sum" dataDxfId="4" totalsRowDxfId="1" dataCellStyle="Comma" totalsRowCellStyle="Comma"/>
    <tableColumn id="13" xr3:uid="{2EDD19AB-E1A7-456C-AE63-25C7B250E47E}" name="Do you track MBE hard cost contracting percentages?" dataDxfId="5"/>
    <tableColumn id="14" xr3:uid="{E63D7823-090C-4CB9-A1AB-8CDFC3F4554F}" name="Do you track MBE soft cost contracting percentages?" dataDxfId="21"/>
    <tableColumn id="15" xr3:uid="{CDF8B512-C7A7-4F05-B196-9E6FD376BB8E}" name="Do you track WBE hard cost contracting percentages? " dataDxfId="20"/>
    <tableColumn id="16" xr3:uid="{172F9AF4-C0C4-4C44-8D71-643A3ED8BB5C}" name="What was the WBE soft cost contracting percentages?" dataDxfId="19"/>
    <tableColumn id="17" xr3:uid="{0E4B7E0E-5775-4DDD-B76B-0D1221C743C8}" name="Did you track the percentage of job hours that went to people of color?" dataDxfId="18"/>
    <tableColumn id="18" xr3:uid="{486BB24D-A4A3-480B-A3DE-CA4C2FE0261A}" name="Did you track the percentage of job hours that went to women?" dataDxfId="17"/>
    <tableColumn id="19" xr3:uid="{D4A8511F-A301-4FD6-A8C1-98415FAD42F7}" name="Did you track the percentage of job hours that went to local residents?" dataDxfId="16"/>
    <tableColumn id="20" xr3:uid="{89B0B5F9-9AB4-44C0-8E44-FA7839DFFA5B}" name="Is this project located within one half (1/2) mile of major public transit with nearby services" dataDxfId="15"/>
    <tableColumn id="21" xr3:uid="{11CB07BB-07BB-4055-ADCF-DA994A489E27}" name="List any partners that collaborated on this project." dataDxfId="14"/>
    <tableColumn id="22" xr3:uid="{50EFFDE6-B6B3-432D-A0B9-A1C63D627907}" name="Describe any environmentally-sustainable strategies included in this project." dataDxfId="13"/>
    <tableColumn id="23" xr3:uid="{5CCE8E96-731A-41C2-8076-63BE0E21749C}" name="Indicate any PUBLIC funding sources for this project." dataDxfId="12"/>
    <tableColumn id="24" xr3:uid="{DEEBB084-F6FB-43DA-8A31-485983F96C32}" name="Indicate any PRIVATE funding sources." dataDxfId="11"/>
    <tableColumn id="25" xr3:uid="{1AC8A14B-7A2E-4D3A-92D8-45EEF210BC48}" name="Please describe the foundation source(s)." dataDxfId="10"/>
    <tableColumn id="26" xr3:uid="{9135FF74-0C79-4E3E-8233-7FF1E69914F1}" name="Please describe the private grant(s)." dataDxfId="9"/>
    <tableColumn id="27" xr3:uid="{0F49532F-530F-4ABF-902D-4E2B54AEEF76}" name="Please describe the other source(s)." dataDxfId="8"/>
    <tableColumn id="28" xr3:uid="{2D1DD576-4BB1-4D0E-BEE1-25918A379336}" name="Project Status: Title" dataDxfId="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"/>
  <sheetViews>
    <sheetView tabSelected="1" topLeftCell="J1" workbookViewId="0">
      <selection activeCell="K10" sqref="K10"/>
    </sheetView>
  </sheetViews>
  <sheetFormatPr defaultRowHeight="14.25" x14ac:dyDescent="0.45"/>
  <cols>
    <col min="1" max="1" width="19.265625" customWidth="1"/>
    <col min="2" max="2" width="15.1328125" customWidth="1"/>
    <col min="3" max="3" width="49.1328125" customWidth="1"/>
    <col min="4" max="4" width="43.86328125" customWidth="1"/>
    <col min="5" max="5" width="44.3984375" customWidth="1"/>
    <col min="6" max="6" width="43" customWidth="1"/>
    <col min="7" max="7" width="29.86328125" customWidth="1"/>
    <col min="8" max="8" width="58.59765625" customWidth="1"/>
    <col min="9" max="9" width="57.265625" customWidth="1"/>
    <col min="10" max="10" width="44.59765625" customWidth="1"/>
    <col min="11" max="12" width="65.73046875" customWidth="1"/>
    <col min="13" max="13" width="32.59765625" customWidth="1"/>
    <col min="14" max="14" width="49.3984375" customWidth="1"/>
    <col min="15" max="15" width="48.86328125" customWidth="1"/>
    <col min="16" max="16" width="50" customWidth="1"/>
    <col min="17" max="17" width="50.265625" customWidth="1"/>
    <col min="18" max="18" width="65.59765625" customWidth="1"/>
    <col min="19" max="19" width="58.86328125" customWidth="1"/>
    <col min="20" max="20" width="65" customWidth="1"/>
    <col min="21" max="21" width="73.3984375" customWidth="1"/>
    <col min="22" max="22" width="46.86328125" customWidth="1"/>
    <col min="23" max="23" width="70.86328125" customWidth="1"/>
    <col min="24" max="24" width="49" customWidth="1"/>
    <col min="25" max="25" width="36.73046875" customWidth="1"/>
    <col min="26" max="26" width="39.86328125" customWidth="1"/>
    <col min="27" max="27" width="35" customWidth="1"/>
    <col min="28" max="28" width="34.86328125" customWidth="1"/>
    <col min="29" max="29" width="20.265625" customWidth="1"/>
  </cols>
  <sheetData>
    <row r="1" spans="1:29" ht="28.5" x14ac:dyDescent="0.45">
      <c r="A1" s="1" t="s">
        <v>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47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</row>
    <row r="2" spans="1:29" ht="28.5" x14ac:dyDescent="0.45">
      <c r="A2" s="2" t="s">
        <v>32</v>
      </c>
      <c r="B2" s="2" t="s">
        <v>37</v>
      </c>
      <c r="C2" s="2" t="s">
        <v>38</v>
      </c>
      <c r="D2" s="2"/>
      <c r="E2" s="2" t="s">
        <v>33</v>
      </c>
      <c r="F2" s="2" t="s">
        <v>39</v>
      </c>
      <c r="G2" s="2" t="s">
        <v>30</v>
      </c>
      <c r="H2" s="2">
        <v>2022</v>
      </c>
      <c r="I2" s="2" t="s">
        <v>28</v>
      </c>
      <c r="J2" s="2" t="s">
        <v>35</v>
      </c>
      <c r="K2" s="3">
        <v>750000</v>
      </c>
      <c r="L2" s="5">
        <f>Table1[[#This Row],[What is the actual or projected total development cost for this project?]]/71000</f>
        <v>10.56338028169014</v>
      </c>
      <c r="M2" s="6">
        <v>329313</v>
      </c>
      <c r="N2" s="2" t="s">
        <v>29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27</v>
      </c>
      <c r="V2" s="2" t="s">
        <v>40</v>
      </c>
      <c r="W2" s="2"/>
      <c r="X2" s="2" t="s">
        <v>41</v>
      </c>
      <c r="Y2" s="2" t="s">
        <v>31</v>
      </c>
      <c r="Z2" s="2"/>
      <c r="AA2" s="2"/>
      <c r="AB2" s="2"/>
      <c r="AC2" s="2" t="s">
        <v>28</v>
      </c>
    </row>
    <row r="3" spans="1:29" x14ac:dyDescent="0.45">
      <c r="A3" s="2" t="s">
        <v>32</v>
      </c>
      <c r="B3" s="2" t="s">
        <v>42</v>
      </c>
      <c r="C3" s="2" t="s">
        <v>43</v>
      </c>
      <c r="D3" s="2"/>
      <c r="E3" s="2" t="s">
        <v>33</v>
      </c>
      <c r="F3" s="2" t="s">
        <v>34</v>
      </c>
      <c r="G3" s="2" t="s">
        <v>30</v>
      </c>
      <c r="H3" s="2">
        <v>2022</v>
      </c>
      <c r="I3" s="2" t="s">
        <v>28</v>
      </c>
      <c r="J3" s="2" t="s">
        <v>35</v>
      </c>
      <c r="K3" s="3">
        <v>600000</v>
      </c>
      <c r="L3" s="5">
        <f>Table1[[#This Row],[What is the actual or projected total development cost for this project?]]/71000</f>
        <v>8.4507042253521121</v>
      </c>
      <c r="M3" s="6">
        <v>17000</v>
      </c>
      <c r="N3" s="2" t="s">
        <v>29</v>
      </c>
      <c r="O3" s="2" t="s">
        <v>29</v>
      </c>
      <c r="P3" s="2" t="s">
        <v>29</v>
      </c>
      <c r="Q3" s="2" t="s">
        <v>29</v>
      </c>
      <c r="R3" s="2" t="s">
        <v>29</v>
      </c>
      <c r="S3" s="2" t="s">
        <v>29</v>
      </c>
      <c r="T3" s="2" t="s">
        <v>29</v>
      </c>
      <c r="U3" s="2" t="s">
        <v>27</v>
      </c>
      <c r="V3" s="2" t="s">
        <v>36</v>
      </c>
      <c r="W3" s="2"/>
      <c r="X3" s="2" t="s">
        <v>44</v>
      </c>
      <c r="Y3" s="2" t="s">
        <v>31</v>
      </c>
      <c r="Z3" s="2"/>
      <c r="AA3" s="2"/>
      <c r="AB3" s="2"/>
      <c r="AC3" s="2" t="s">
        <v>28</v>
      </c>
    </row>
    <row r="4" spans="1:29" x14ac:dyDescent="0.45">
      <c r="A4" t="s">
        <v>46</v>
      </c>
      <c r="K4" s="4">
        <f>SUBTOTAL(109,Table1[What is the actual or projected total development cost for this project?])</f>
        <v>1350000</v>
      </c>
      <c r="L4" s="7">
        <f>SUM(Table1[Construction Jobs])</f>
        <v>19.014084507042252</v>
      </c>
      <c r="M4" s="7">
        <f>SUBTOTAL(109,Table1[What is the total square footage?])</f>
        <v>346313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0F04A-1CCA-4EDC-B68A-83482DA0AB54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DB1BCBDB-5DAB-4AC4-8BEF-C0ECF2149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EFB3ED-C6D2-4ACC-93A8-E8BD8E145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2023-05-03T15:39:15Z</dcterms:created>
  <dcterms:modified xsi:type="dcterms:W3CDTF">2023-05-06T14:11:12Z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