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1/2021 GOALs Tables/Tables Needing Changes/"/>
    </mc:Choice>
  </mc:AlternateContent>
  <xr:revisionPtr revIDLastSave="142" documentId="13_ncr:40009_{600426EC-6E8E-49FF-A301-9F83EDF8791F}" xr6:coauthVersionLast="47" xr6:coauthVersionMax="47" xr10:uidLastSave="{FDED1F5A-F206-4DB0-8403-39164850E27D}"/>
  <bookViews>
    <workbookView xWindow="40980" yWindow="-60" windowWidth="28920" windowHeight="15870" xr2:uid="{00000000-000D-0000-FFFF-FFFF00000000}"/>
  </bookViews>
  <sheets>
    <sheet name="real_estate_project_developmen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1" i="1" l="1"/>
  <c r="V11" i="1"/>
  <c r="U11" i="1"/>
  <c r="M11" i="1"/>
  <c r="L11" i="1"/>
</calcChain>
</file>

<file path=xl/sharedStrings.xml><?xml version="1.0" encoding="utf-8"?>
<sst xmlns="http://schemas.openxmlformats.org/spreadsheetml/2006/main" count="214" uniqueCount="129">
  <si>
    <t>Member</t>
  </si>
  <si>
    <t>Project Name</t>
  </si>
  <si>
    <t>What is the address of this project?</t>
  </si>
  <si>
    <t>Which type of project are you reporting on?</t>
  </si>
  <si>
    <t>Is this project a scattered site?62</t>
  </si>
  <si>
    <t>What is the current development stage as of December 31st?63</t>
  </si>
  <si>
    <t>What is the actual or projected year of substantial completion?64</t>
  </si>
  <si>
    <t>What is the primary development strategy?65</t>
  </si>
  <si>
    <t>Please describe.66</t>
  </si>
  <si>
    <t>What is the development type for this project?67</t>
  </si>
  <si>
    <t>Please describe.68</t>
  </si>
  <si>
    <t>What is the commercial square footage for this project?69</t>
  </si>
  <si>
    <t>What is the actual or projected total development cost?70</t>
  </si>
  <si>
    <t>Do you track MBE hard cost contracting percentages?71</t>
  </si>
  <si>
    <t>Do you track MBE soft cost contracting percentages?72</t>
  </si>
  <si>
    <t>Do you track WBE hard cost contracting percentages?73</t>
  </si>
  <si>
    <t>Do you track WBE soft cost contracting percentages?74</t>
  </si>
  <si>
    <t>Did you track the percentage of job hours that went to people?</t>
  </si>
  <si>
    <t>Did you track the percentage of job hours that went to women?75</t>
  </si>
  <si>
    <t>Did you track the percentage of job hours that went to local residents?76</t>
  </si>
  <si>
    <t>How many commercial tenants are served by facility?77</t>
  </si>
  <si>
    <t>How many jobs created/maintained by tenants of this facility?78</t>
  </si>
  <si>
    <t>List any partners that collaborated on this project.79</t>
  </si>
  <si>
    <t>Is this project currently or in the process of becoming smoke-free?80</t>
  </si>
  <si>
    <t>Is this project located within one half (1/2) mile of major public transit with nearby services?81</t>
  </si>
  <si>
    <t>Does this project incorporate environmentally sustainable development or operating strategies?82</t>
  </si>
  <si>
    <t>Please specify these environmental strategies.83</t>
  </si>
  <si>
    <t>Describe any other environmentally-sustainable development, integrated design, or operating strategies included in this project.84</t>
  </si>
  <si>
    <t>Indicate any PREDEVELOPMENT finance sources for this project.85</t>
  </si>
  <si>
    <t>Please describe.86</t>
  </si>
  <si>
    <t>Indicate any MUNICIPAL finance sources for this project.87</t>
  </si>
  <si>
    <t>Please describe.88</t>
  </si>
  <si>
    <t>Indicate any STATE finance sources for this project.89</t>
  </si>
  <si>
    <t>Please describe.90</t>
  </si>
  <si>
    <t>Indicate any FEDERAL finance sources for this project.91</t>
  </si>
  <si>
    <t>Please describe.92</t>
  </si>
  <si>
    <t>Indicate any PRIVATE finance sources for this project.93</t>
  </si>
  <si>
    <t>Please describe the other financial institution(s).94</t>
  </si>
  <si>
    <t>Please describe the other foundation(s).95</t>
  </si>
  <si>
    <t>Please describe the other private source(s).96</t>
  </si>
  <si>
    <t>Number of Construction Jobs Created</t>
  </si>
  <si>
    <t>Dorchester Bay EDC</t>
  </si>
  <si>
    <t>Pierce Building</t>
  </si>
  <si>
    <t>594 Columbia Road_x000D_
Dorchester, MA 02125</t>
  </si>
  <si>
    <t>COMMERCIAL Project</t>
  </si>
  <si>
    <t>Yes</t>
  </si>
  <si>
    <t>Construction</t>
  </si>
  <si>
    <t>Rehab - Substantial</t>
  </si>
  <si>
    <t>Commercial, Office, Retail, Business Incubator</t>
  </si>
  <si>
    <t>Healthy indoor air quality (e.g. use of only low-VOC or no-VOC paints, no carpets unless designed to eliminate off-gassing, ducted provision of fresh air to apartments, proper ventilation using exhaust fans, etc.), Enhanced accessibility (e.g. accessible units beyond those required, universal design features, visitability features, etc.)</t>
  </si>
  <si>
    <t>Organization Equity, LISC, Life Initiative, Other</t>
  </si>
  <si>
    <t>Grants</t>
  </si>
  <si>
    <t>Community Preservation Act Funds</t>
  </si>
  <si>
    <t>State Historic Tax Credit</t>
  </si>
  <si>
    <t>Federal Historic Tax Credits, New Market Tax Credits</t>
  </si>
  <si>
    <t>Eastern Bank</t>
  </si>
  <si>
    <t>Groundwork Lawrence</t>
  </si>
  <si>
    <t>Merrimac Paper</t>
  </si>
  <si>
    <t>7 South Canal St_x000D_
Lawrence, MA 01843</t>
  </si>
  <si>
    <t>No</t>
  </si>
  <si>
    <t>Predevelopment</t>
  </si>
  <si>
    <t>Combined Rehab/New Construction</t>
  </si>
  <si>
    <t>Commercial</t>
  </si>
  <si>
    <t>City of Lawrence, EPA, DEP, MassDevelopment</t>
  </si>
  <si>
    <t>Enhanced accessibility (e.g. accessible units beyond those required, universal design features, visitability features, etc.)</t>
  </si>
  <si>
    <t>Brownfields Funds</t>
  </si>
  <si>
    <t>Other</t>
  </si>
  <si>
    <t>City of Lawrence Capital Fund</t>
  </si>
  <si>
    <t>MassDevelopment, Brownfields</t>
  </si>
  <si>
    <t>EPA</t>
  </si>
  <si>
    <t>None</t>
  </si>
  <si>
    <t>Tombarello Site</t>
  </si>
  <si>
    <t>207 Marston St_x000D_
Lawrence, MA 01841</t>
  </si>
  <si>
    <t>New Construction</t>
  </si>
  <si>
    <t>Lawrence CommunityWorks Inc.</t>
  </si>
  <si>
    <t>Building 11 / Dye Works</t>
  </si>
  <si>
    <t>50 Island Street_x000D_
Unit 3_x000D_
Lawrence, MA 01840</t>
  </si>
  <si>
    <t>Commercial, Retail, Other Community Facility</t>
  </si>
  <si>
    <t>ICON Architecture, RSE Associates, Geosciences Testing and Research, Inc. (GTR)</t>
  </si>
  <si>
    <t>Efficient building systems (e.g. high efficiency heating or hot water systems, heat-and light-saving devices, water conservation measures beyond those required by building code, etc.), Healthy indoor air quality (e.g. use of only low-VOC or no-VOC paints, no carpets unless designed to eliminate off-gassing, ducted provision of fresh air to apartments, proper ventilation using exhaust fans, etc.), Enhanced accessibility (e.g. accessible units beyond those required, universal design features, visitability features, etc.)</t>
  </si>
  <si>
    <t>Organization Equity, CEDAC, Brownfields Funds, Life Initiative</t>
  </si>
  <si>
    <t>MassDevelopment, Brownfields, State Historic Tax Credit</t>
  </si>
  <si>
    <t>LISC, Neighborworks America, The Life Initiative, Other Foundations</t>
  </si>
  <si>
    <t>Capital campaign in progress</t>
  </si>
  <si>
    <t>We are beginning a capital campaign for this project.</t>
  </si>
  <si>
    <t>OneHolyoke CDC</t>
  </si>
  <si>
    <t>Flats Community Building</t>
  </si>
  <si>
    <t>43 North Canal Street_x000D_
Holyoke, MA 01040</t>
  </si>
  <si>
    <t>Other Community Facility</t>
  </si>
  <si>
    <t>Organization Equity</t>
  </si>
  <si>
    <t>Other Financial Institutions, Other Private Sources</t>
  </si>
  <si>
    <t>PeoplesBank</t>
  </si>
  <si>
    <t>South Middlesex Opportunity Council, Inc.</t>
  </si>
  <si>
    <t>Suburban</t>
  </si>
  <si>
    <t>10-12 Roxanna St_x000D_
Framingham, MA 01702</t>
  </si>
  <si>
    <t>Rehab - Moderate</t>
  </si>
  <si>
    <t>Community or Senior Center, Other Community Facility, Other</t>
  </si>
  <si>
    <t>child care center; athletic facility</t>
  </si>
  <si>
    <t>EEC's Early Education &amp; Out of School Time program</t>
  </si>
  <si>
    <t>Efficient building systems (e.g. high efficiency heating or hot water systems, heat-and light-saving devices, water conservation measures beyond those required by building code, etc.), Healthy indoor air quality (e.g. use of only low-VOC or no-VOC paints, no carpets unless designed to eliminate off-gassing, ducted provision of fresh air to apartments, proper ventilation using exhaust fans, etc.), Renewable energy (e.g. solar photovoltaics, solar thermal collectors for hot water, wind, bio-diesel, etc.), Enhanced accessibility (e.g. accessible units beyond those required, universal design features, visitability features, etc.)</t>
  </si>
  <si>
    <t>Organization Equity, Other</t>
  </si>
  <si>
    <t>Private foundation funds</t>
  </si>
  <si>
    <t>CEDAC (pending)</t>
  </si>
  <si>
    <t>Other Foundations</t>
  </si>
  <si>
    <t>Metrowest Health Foundation, Middlesex Savings Charitable Foundation, seller financing</t>
  </si>
  <si>
    <t>Waterfront Historic Area League (WHALE)</t>
  </si>
  <si>
    <t>First Baptist Church</t>
  </si>
  <si>
    <t>149 William Street_x000D_
New Bedford, MA 02748</t>
  </si>
  <si>
    <t>Your Theater, Inc.</t>
  </si>
  <si>
    <t>Efficient building systems (e.g. high efficiency heating or hot water systems, heat-and light-saving devices, water conservation measures beyond those required by building code, etc.), Healthy indoor air quality (e.g. use of only low-VOC or no-VOC paints, no carpets unless designed to eliminate off-gassing, ducted provision of fresh air to apartments, proper ventilation using exhaust fans, etc.), Energy-efficient site design (e.g. orientation of buildings to maximize energy-efficiency and thermal performance, installation of systems for control of roof/site rainwater, use of native landscape plants, etc.), Enhanced accessibility (e.g. accessible units beyond those required, universal design features, visitability features, etc.)</t>
  </si>
  <si>
    <t>Local or Regional CDBG, Community Preservation Act Funds</t>
  </si>
  <si>
    <t>State Historic Tax Credit, Other</t>
  </si>
  <si>
    <t>MCC CFF</t>
  </si>
  <si>
    <t>Federal Historic Tax Credits</t>
  </si>
  <si>
    <t>Other Financial Institutions, Other Foundations</t>
  </si>
  <si>
    <t>Bristol County Savings Bank</t>
  </si>
  <si>
    <t>1772 Foundation, Amelia Peabody Foundation</t>
  </si>
  <si>
    <t>Strand Theater/Cape Verdean Cultural Center</t>
  </si>
  <si>
    <t>680 Acushnet Avenue_x000D_
New Bedford, MA 02748</t>
  </si>
  <si>
    <t>Cape Verdean Assoc of New Bedford</t>
  </si>
  <si>
    <t>Efficient building systems (e.g. high efficiency heating or hot water systems, heat-and light-saving devices, water conservation measures beyond those required by building code, etc.), Energy-efficient site design (e.g. orientation of buildings to maximize energy-efficiency and thermal performance, installation of systems for control of roof/site rainwater, use of native landscape plants, etc.), Enhanced accessibility (e.g. accessible units beyond those required, universal design features, visitability features, etc.)</t>
  </si>
  <si>
    <t>Island Foundation</t>
  </si>
  <si>
    <t>60 Eighth Street</t>
  </si>
  <si>
    <t>60 Eighth Street_x000D_
New Bedford, MA 02748</t>
  </si>
  <si>
    <t>Community or Senior Center</t>
  </si>
  <si>
    <t>South Coast LGBTQ Network</t>
  </si>
  <si>
    <t>Other Private Sources</t>
  </si>
  <si>
    <t>Donations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</si>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</sst>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3" fontId="0" fillId="0" borderId="0" xfId="42" applyFont="1"/>
    <xf numFmtId="165" fontId="0" fillId="0" borderId="0" xfId="42" applyNumberFormat="1" applyFont="1"/>
    <xf numFmtId="167" fontId="0" fillId="0" borderId="0" xfId="43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O11" totalsRowCount="1">
  <autoFilter ref="A1:AO10" xr:uid="{00000000-0009-0000-0100-000001000000}"/>
  <sortState xmlns:xlrd2="http://schemas.microsoft.com/office/spreadsheetml/2017/richdata2" ref="A2:AO10">
    <sortCondition ref="A1:A10"/>
  </sortState>
  <tableColumns count="41">
    <tableColumn id="1" xr3:uid="{00000000-0010-0000-0000-000001000000}" name="Member" totalsRowLabel="Total"/>
    <tableColumn id="2" xr3:uid="{00000000-0010-0000-0000-000002000000}" name="Project Name"/>
    <tableColumn id="3" xr3:uid="{00000000-0010-0000-0000-000003000000}" name="What is the address of this project?" dataDxfId="9" totalsRowDxfId="4"/>
    <tableColumn id="4" xr3:uid="{00000000-0010-0000-0000-000004000000}" name="Which type of project are you reporting on?"/>
    <tableColumn id="135" xr3:uid="{00000000-0010-0000-0000-000087000000}" name="Is this project a scattered site?62"/>
    <tableColumn id="136" xr3:uid="{00000000-0010-0000-0000-000088000000}" name="What is the current development stage as of December 31st?63"/>
    <tableColumn id="137" xr3:uid="{00000000-0010-0000-0000-000089000000}" name="What is the actual or projected year of substantial completion?64"/>
    <tableColumn id="138" xr3:uid="{00000000-0010-0000-0000-00008A000000}" name="What is the primary development strategy?65"/>
    <tableColumn id="139" xr3:uid="{00000000-0010-0000-0000-00008B000000}" name="Please describe.66"/>
    <tableColumn id="140" xr3:uid="{00000000-0010-0000-0000-00008C000000}" name="What is the development type for this project?67"/>
    <tableColumn id="141" xr3:uid="{00000000-0010-0000-0000-00008D000000}" name="Please describe.68"/>
    <tableColumn id="142" xr3:uid="{00000000-0010-0000-0000-00008E000000}" name="What is the commercial square footage for this project?69" totalsRowFunction="custom" dataDxfId="8" totalsRowDxfId="3" dataCellStyle="Comma" totalsRowCellStyle="Comma">
      <totalsRowFormula>SUM(Table1[What is the commercial square footage for this project?69])</totalsRowFormula>
    </tableColumn>
    <tableColumn id="143" xr3:uid="{00000000-0010-0000-0000-00008F000000}" name="What is the actual or projected total development cost?70" totalsRowFunction="custom" dataDxfId="7" totalsRowDxfId="2" dataCellStyle="Currency" totalsRowCellStyle="Currency">
      <totalsRowFormula>SUM(Table1[What is the actual or projected total development cost?70])</totalsRowFormula>
    </tableColumn>
    <tableColumn id="144" xr3:uid="{00000000-0010-0000-0000-000090000000}" name="Do you track MBE hard cost contracting percentages?71"/>
    <tableColumn id="145" xr3:uid="{00000000-0010-0000-0000-000091000000}" name="Do you track MBE soft cost contracting percentages?72"/>
    <tableColumn id="146" xr3:uid="{00000000-0010-0000-0000-000092000000}" name="Do you track WBE hard cost contracting percentages?73"/>
    <tableColumn id="147" xr3:uid="{00000000-0010-0000-0000-000093000000}" name="Do you track WBE soft cost contracting percentages?74"/>
    <tableColumn id="148" xr3:uid="{00000000-0010-0000-0000-000094000000}" name="Did you track the percentage of job hours that went to people?"/>
    <tableColumn id="149" xr3:uid="{00000000-0010-0000-0000-000095000000}" name="Did you track the percentage of job hours that went to women?75"/>
    <tableColumn id="150" xr3:uid="{00000000-0010-0000-0000-000096000000}" name="Did you track the percentage of job hours that went to local residents?76"/>
    <tableColumn id="151" xr3:uid="{00000000-0010-0000-0000-000097000000}" name="How many commercial tenants are served by facility?77" totalsRowFunction="custom" dataDxfId="6" totalsRowDxfId="1" dataCellStyle="Comma" totalsRowCellStyle="Comma">
      <totalsRowFormula>SUM(Table1[How many commercial tenants are served by facility?77])</totalsRowFormula>
    </tableColumn>
    <tableColumn id="152" xr3:uid="{00000000-0010-0000-0000-000098000000}" name="How many jobs created/maintained by tenants of this facility?78" totalsRowFunction="custom" dataDxfId="5" totalsRowDxfId="0" dataCellStyle="Comma" totalsRowCellStyle="Comma">
      <totalsRowFormula>SUM(Table1[How many jobs created/maintained by tenants of this facility?78])</totalsRowFormula>
    </tableColumn>
    <tableColumn id="153" xr3:uid="{00000000-0010-0000-0000-000099000000}" name="List any partners that collaborated on this project.79"/>
    <tableColumn id="154" xr3:uid="{00000000-0010-0000-0000-00009A000000}" name="Is this project currently or in the process of becoming smoke-free?80"/>
    <tableColumn id="155" xr3:uid="{00000000-0010-0000-0000-00009B000000}" name="Is this project located within one half (1/2) mile of major public transit with nearby services?81"/>
    <tableColumn id="156" xr3:uid="{00000000-0010-0000-0000-00009C000000}" name="Does this project incorporate environmentally sustainable development or operating strategies?82"/>
    <tableColumn id="157" xr3:uid="{00000000-0010-0000-0000-00009D000000}" name="Please specify these environmental strategies.83"/>
    <tableColumn id="158" xr3:uid="{00000000-0010-0000-0000-00009E000000}" name="Describe any other environmentally-sustainable development, integrated design, or operating strategies included in this project.84"/>
    <tableColumn id="159" xr3:uid="{00000000-0010-0000-0000-00009F000000}" name="Indicate any PREDEVELOPMENT finance sources for this project.85"/>
    <tableColumn id="160" xr3:uid="{00000000-0010-0000-0000-0000A0000000}" name="Please describe.86"/>
    <tableColumn id="161" xr3:uid="{00000000-0010-0000-0000-0000A1000000}" name="Indicate any MUNICIPAL finance sources for this project.87"/>
    <tableColumn id="162" xr3:uid="{00000000-0010-0000-0000-0000A2000000}" name="Please describe.88"/>
    <tableColumn id="163" xr3:uid="{00000000-0010-0000-0000-0000A3000000}" name="Indicate any STATE finance sources for this project.89"/>
    <tableColumn id="164" xr3:uid="{00000000-0010-0000-0000-0000A4000000}" name="Please describe.90"/>
    <tableColumn id="165" xr3:uid="{00000000-0010-0000-0000-0000A5000000}" name="Indicate any FEDERAL finance sources for this project.91"/>
    <tableColumn id="166" xr3:uid="{00000000-0010-0000-0000-0000A6000000}" name="Please describe.92"/>
    <tableColumn id="167" xr3:uid="{00000000-0010-0000-0000-0000A7000000}" name="Indicate any PRIVATE finance sources for this project.93"/>
    <tableColumn id="168" xr3:uid="{00000000-0010-0000-0000-0000A8000000}" name="Please describe the other financial institution(s).94"/>
    <tableColumn id="169" xr3:uid="{00000000-0010-0000-0000-0000A9000000}" name="Please describe the other foundation(s).95"/>
    <tableColumn id="170" xr3:uid="{00000000-0010-0000-0000-0000AA000000}" name="Please describe the other private source(s).96"/>
    <tableColumn id="171" xr3:uid="{00000000-0010-0000-0000-0000AB000000}" name="Number of Construction Jobs Created" totalsRowFunction="custom" dataCellStyle="Comma">
      <totalsRowFormula>SUM(Table1[Number of Construction Jobs Created])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"/>
  <sheetViews>
    <sheetView tabSelected="1" workbookViewId="0">
      <selection activeCell="AL21" sqref="AL21"/>
    </sheetView>
  </sheetViews>
  <sheetFormatPr defaultRowHeight="14.25" x14ac:dyDescent="0.45"/>
  <cols>
    <col min="1" max="2" width="32.265625" customWidth="1"/>
    <col min="3" max="3" width="34.265625" customWidth="1"/>
    <col min="4" max="4" width="23.265625" customWidth="1"/>
    <col min="5" max="5" width="18.59765625" customWidth="1"/>
    <col min="6" max="6" width="30.1328125" customWidth="1"/>
    <col min="7" max="7" width="32.73046875" customWidth="1"/>
    <col min="8" max="8" width="32.265625" customWidth="1"/>
    <col min="9" max="9" width="18.265625" customWidth="1"/>
    <col min="10" max="10" width="46.59765625" customWidth="1"/>
    <col min="11" max="11" width="19.86328125" customWidth="1"/>
    <col min="12" max="12" width="28.1328125" customWidth="1"/>
    <col min="13" max="13" width="29" customWidth="1"/>
    <col min="14" max="14" width="27.265625" customWidth="1"/>
    <col min="15" max="15" width="28.1328125" customWidth="1"/>
    <col min="16" max="16" width="27.73046875" customWidth="1"/>
    <col min="17" max="17" width="28.59765625" customWidth="1"/>
    <col min="18" max="18" width="32.59765625" customWidth="1"/>
    <col min="19" max="19" width="32" customWidth="1"/>
    <col min="20" max="20" width="36.59765625" customWidth="1"/>
    <col min="21" max="21" width="28.86328125" customWidth="1"/>
    <col min="22" max="22" width="32.59765625" customWidth="1"/>
    <col min="23" max="23" width="48.86328125" customWidth="1"/>
    <col min="24" max="24" width="34.73046875" customWidth="1"/>
    <col min="25" max="25" width="45.86328125" customWidth="1"/>
    <col min="26" max="26" width="49.3984375" customWidth="1"/>
    <col min="27" max="27" width="46.3984375" customWidth="1"/>
    <col min="28" max="28" width="73.3984375" customWidth="1"/>
    <col min="29" max="29" width="61" customWidth="1"/>
    <col min="30" max="30" width="32.265625" customWidth="1"/>
    <col min="31" max="31" width="54.73046875" customWidth="1"/>
    <col min="32" max="32" width="32.265625" customWidth="1"/>
    <col min="33" max="33" width="49.73046875" customWidth="1"/>
    <col min="34" max="34" width="32.265625" customWidth="1"/>
    <col min="35" max="35" width="52" customWidth="1"/>
    <col min="36" max="36" width="32.265625" customWidth="1"/>
    <col min="37" max="37" width="51.86328125" customWidth="1"/>
    <col min="38" max="38" width="48.265625" customWidth="1"/>
    <col min="39" max="39" width="40.86328125" customWidth="1"/>
    <col min="40" max="40" width="43.59765625" customWidth="1"/>
    <col min="41" max="41" width="22.265625" customWidth="1"/>
  </cols>
  <sheetData>
    <row r="1" spans="1:41" ht="30" customHeight="1" x14ac:dyDescent="0.4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t="s">
        <v>8</v>
      </c>
      <c r="J1" t="s">
        <v>9</v>
      </c>
      <c r="K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t="s">
        <v>22</v>
      </c>
      <c r="X1" s="1" t="s">
        <v>23</v>
      </c>
      <c r="Y1" s="1" t="s">
        <v>24</v>
      </c>
      <c r="Z1" s="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s="1" t="s">
        <v>40</v>
      </c>
    </row>
    <row r="2" spans="1:41" ht="28.5" x14ac:dyDescent="0.45">
      <c r="A2" t="s">
        <v>41</v>
      </c>
      <c r="B2" t="s">
        <v>42</v>
      </c>
      <c r="C2" s="1" t="s">
        <v>43</v>
      </c>
      <c r="D2" t="s">
        <v>44</v>
      </c>
      <c r="E2" t="s">
        <v>45</v>
      </c>
      <c r="F2" t="s">
        <v>46</v>
      </c>
      <c r="G2">
        <v>2022</v>
      </c>
      <c r="H2" t="s">
        <v>47</v>
      </c>
      <c r="J2" t="s">
        <v>48</v>
      </c>
      <c r="L2" s="3">
        <v>16000</v>
      </c>
      <c r="M2" s="4">
        <v>12500000</v>
      </c>
      <c r="U2" s="3">
        <v>3</v>
      </c>
      <c r="V2" s="3">
        <v>25</v>
      </c>
      <c r="X2" t="s">
        <v>45</v>
      </c>
      <c r="Y2" t="s">
        <v>45</v>
      </c>
      <c r="Z2" t="s">
        <v>45</v>
      </c>
      <c r="AA2" t="s">
        <v>49</v>
      </c>
      <c r="AC2" t="s">
        <v>50</v>
      </c>
      <c r="AD2" t="s">
        <v>51</v>
      </c>
      <c r="AE2" t="s">
        <v>52</v>
      </c>
      <c r="AG2" t="s">
        <v>53</v>
      </c>
      <c r="AI2" t="s">
        <v>54</v>
      </c>
      <c r="AK2" t="s">
        <v>55</v>
      </c>
      <c r="AO2" s="2">
        <v>176.06</v>
      </c>
    </row>
    <row r="3" spans="1:41" ht="28.5" x14ac:dyDescent="0.45">
      <c r="A3" t="s">
        <v>56</v>
      </c>
      <c r="B3" t="s">
        <v>57</v>
      </c>
      <c r="C3" s="1" t="s">
        <v>58</v>
      </c>
      <c r="D3" t="s">
        <v>44</v>
      </c>
      <c r="E3" t="s">
        <v>59</v>
      </c>
      <c r="F3" t="s">
        <v>60</v>
      </c>
      <c r="G3">
        <v>2025</v>
      </c>
      <c r="H3" t="s">
        <v>61</v>
      </c>
      <c r="J3" t="s">
        <v>62</v>
      </c>
      <c r="L3" s="3">
        <v>304920</v>
      </c>
      <c r="M3" s="4">
        <v>1000000</v>
      </c>
      <c r="U3" s="3">
        <v>0</v>
      </c>
      <c r="V3" s="3">
        <v>0</v>
      </c>
      <c r="W3" t="s">
        <v>63</v>
      </c>
      <c r="X3" t="s">
        <v>45</v>
      </c>
      <c r="Y3" t="s">
        <v>45</v>
      </c>
      <c r="Z3" t="s">
        <v>59</v>
      </c>
      <c r="AA3" t="s">
        <v>64</v>
      </c>
      <c r="AC3" t="s">
        <v>65</v>
      </c>
      <c r="AE3" t="s">
        <v>66</v>
      </c>
      <c r="AF3" t="s">
        <v>67</v>
      </c>
      <c r="AG3" t="s">
        <v>68</v>
      </c>
      <c r="AI3" t="s">
        <v>69</v>
      </c>
      <c r="AK3" t="s">
        <v>70</v>
      </c>
      <c r="AO3" s="2">
        <v>14.08</v>
      </c>
    </row>
    <row r="4" spans="1:41" ht="28.5" x14ac:dyDescent="0.45">
      <c r="A4" t="s">
        <v>56</v>
      </c>
      <c r="B4" t="s">
        <v>71</v>
      </c>
      <c r="C4" s="1" t="s">
        <v>72</v>
      </c>
      <c r="D4" t="s">
        <v>44</v>
      </c>
      <c r="E4" t="s">
        <v>59</v>
      </c>
      <c r="F4" t="s">
        <v>60</v>
      </c>
      <c r="G4">
        <v>2025</v>
      </c>
      <c r="H4" t="s">
        <v>73</v>
      </c>
      <c r="J4" t="s">
        <v>62</v>
      </c>
      <c r="L4" s="3">
        <v>609840</v>
      </c>
      <c r="M4" s="4">
        <v>790000</v>
      </c>
      <c r="U4" s="3">
        <v>0</v>
      </c>
      <c r="V4" s="3">
        <v>0</v>
      </c>
      <c r="W4" t="s">
        <v>63</v>
      </c>
      <c r="X4" t="s">
        <v>45</v>
      </c>
      <c r="Y4" t="s">
        <v>45</v>
      </c>
      <c r="Z4" t="s">
        <v>59</v>
      </c>
      <c r="AA4" t="s">
        <v>64</v>
      </c>
      <c r="AC4" t="s">
        <v>65</v>
      </c>
      <c r="AE4" t="s">
        <v>66</v>
      </c>
      <c r="AF4" t="s">
        <v>67</v>
      </c>
      <c r="AG4" t="s">
        <v>68</v>
      </c>
      <c r="AI4" t="s">
        <v>69</v>
      </c>
      <c r="AO4" s="2">
        <v>11.13</v>
      </c>
    </row>
    <row r="5" spans="1:41" ht="42.75" x14ac:dyDescent="0.45">
      <c r="A5" t="s">
        <v>74</v>
      </c>
      <c r="B5" t="s">
        <v>75</v>
      </c>
      <c r="C5" s="1" t="s">
        <v>76</v>
      </c>
      <c r="D5" t="s">
        <v>44</v>
      </c>
      <c r="E5" t="s">
        <v>59</v>
      </c>
      <c r="F5" t="s">
        <v>60</v>
      </c>
      <c r="G5">
        <v>2023</v>
      </c>
      <c r="H5" t="s">
        <v>47</v>
      </c>
      <c r="J5" t="s">
        <v>77</v>
      </c>
      <c r="L5" s="3">
        <v>35000</v>
      </c>
      <c r="M5" s="4">
        <v>24000000</v>
      </c>
      <c r="U5" s="3">
        <v>3</v>
      </c>
      <c r="V5" s="3">
        <v>40</v>
      </c>
      <c r="W5" t="s">
        <v>78</v>
      </c>
      <c r="X5" t="s">
        <v>45</v>
      </c>
      <c r="Y5" t="s">
        <v>45</v>
      </c>
      <c r="Z5" t="s">
        <v>45</v>
      </c>
      <c r="AA5" t="s">
        <v>79</v>
      </c>
      <c r="AC5" t="s">
        <v>80</v>
      </c>
      <c r="AE5" t="s">
        <v>70</v>
      </c>
      <c r="AG5" t="s">
        <v>81</v>
      </c>
      <c r="AI5" t="s">
        <v>54</v>
      </c>
      <c r="AK5" t="s">
        <v>82</v>
      </c>
      <c r="AM5" t="s">
        <v>83</v>
      </c>
      <c r="AN5" t="s">
        <v>84</v>
      </c>
      <c r="AO5" s="2">
        <v>338.03</v>
      </c>
    </row>
    <row r="6" spans="1:41" ht="28.5" x14ac:dyDescent="0.45">
      <c r="A6" t="s">
        <v>85</v>
      </c>
      <c r="B6" t="s">
        <v>86</v>
      </c>
      <c r="C6" s="1" t="s">
        <v>87</v>
      </c>
      <c r="D6" t="s">
        <v>44</v>
      </c>
      <c r="E6" t="s">
        <v>59</v>
      </c>
      <c r="F6" t="s">
        <v>46</v>
      </c>
      <c r="G6">
        <v>2026</v>
      </c>
      <c r="H6" t="s">
        <v>61</v>
      </c>
      <c r="J6" t="s">
        <v>88</v>
      </c>
      <c r="L6" s="3">
        <v>2400</v>
      </c>
      <c r="M6" s="4">
        <v>300000</v>
      </c>
      <c r="U6" s="3">
        <v>1</v>
      </c>
      <c r="V6" s="3">
        <v>6</v>
      </c>
      <c r="X6" t="s">
        <v>45</v>
      </c>
      <c r="Y6" t="s">
        <v>45</v>
      </c>
      <c r="Z6" t="s">
        <v>59</v>
      </c>
      <c r="AA6" t="s">
        <v>64</v>
      </c>
      <c r="AC6" t="s">
        <v>89</v>
      </c>
      <c r="AE6" t="s">
        <v>52</v>
      </c>
      <c r="AG6" t="s">
        <v>70</v>
      </c>
      <c r="AI6" t="s">
        <v>70</v>
      </c>
      <c r="AK6" t="s">
        <v>90</v>
      </c>
      <c r="AL6" t="s">
        <v>91</v>
      </c>
      <c r="AO6" s="2">
        <v>4.2300000000000004</v>
      </c>
    </row>
    <row r="7" spans="1:41" ht="28.5" x14ac:dyDescent="0.45">
      <c r="A7" t="s">
        <v>92</v>
      </c>
      <c r="B7" t="s">
        <v>93</v>
      </c>
      <c r="C7" s="1" t="s">
        <v>94</v>
      </c>
      <c r="D7" t="s">
        <v>44</v>
      </c>
      <c r="E7" t="s">
        <v>59</v>
      </c>
      <c r="F7" t="s">
        <v>46</v>
      </c>
      <c r="G7">
        <v>2022</v>
      </c>
      <c r="H7" t="s">
        <v>95</v>
      </c>
      <c r="J7" t="s">
        <v>96</v>
      </c>
      <c r="K7" t="s">
        <v>97</v>
      </c>
      <c r="L7" s="3">
        <v>53945</v>
      </c>
      <c r="M7" s="4">
        <v>10983300</v>
      </c>
      <c r="U7" s="3">
        <v>0</v>
      </c>
      <c r="V7" s="3">
        <v>0</v>
      </c>
      <c r="W7" t="s">
        <v>98</v>
      </c>
      <c r="X7" t="s">
        <v>45</v>
      </c>
      <c r="Y7" t="s">
        <v>45</v>
      </c>
      <c r="Z7" t="s">
        <v>45</v>
      </c>
      <c r="AA7" t="s">
        <v>99</v>
      </c>
      <c r="AC7" t="s">
        <v>100</v>
      </c>
      <c r="AD7" t="s">
        <v>101</v>
      </c>
      <c r="AE7" t="s">
        <v>70</v>
      </c>
      <c r="AG7" t="s">
        <v>66</v>
      </c>
      <c r="AH7" t="s">
        <v>102</v>
      </c>
      <c r="AI7" t="s">
        <v>70</v>
      </c>
      <c r="AK7" t="s">
        <v>103</v>
      </c>
      <c r="AM7" t="s">
        <v>104</v>
      </c>
      <c r="AO7" s="2">
        <v>154.69</v>
      </c>
    </row>
    <row r="8" spans="1:41" ht="28.5" x14ac:dyDescent="0.45">
      <c r="A8" t="s">
        <v>105</v>
      </c>
      <c r="B8" t="s">
        <v>106</v>
      </c>
      <c r="C8" s="1" t="s">
        <v>107</v>
      </c>
      <c r="D8" t="s">
        <v>44</v>
      </c>
      <c r="E8" t="s">
        <v>59</v>
      </c>
      <c r="F8" t="s">
        <v>46</v>
      </c>
      <c r="G8">
        <v>2021</v>
      </c>
      <c r="H8" t="s">
        <v>47</v>
      </c>
      <c r="J8" t="s">
        <v>88</v>
      </c>
      <c r="L8" s="3">
        <v>11000</v>
      </c>
      <c r="M8" s="4">
        <v>2500000</v>
      </c>
      <c r="U8" s="3">
        <v>16</v>
      </c>
      <c r="V8" s="3">
        <v>3</v>
      </c>
      <c r="W8" t="s">
        <v>108</v>
      </c>
      <c r="X8" t="s">
        <v>45</v>
      </c>
      <c r="Y8" t="s">
        <v>45</v>
      </c>
      <c r="Z8" t="s">
        <v>45</v>
      </c>
      <c r="AA8" t="s">
        <v>109</v>
      </c>
      <c r="AC8" t="s">
        <v>70</v>
      </c>
      <c r="AE8" t="s">
        <v>110</v>
      </c>
      <c r="AG8" t="s">
        <v>111</v>
      </c>
      <c r="AH8" t="s">
        <v>112</v>
      </c>
      <c r="AI8" t="s">
        <v>113</v>
      </c>
      <c r="AK8" t="s">
        <v>114</v>
      </c>
      <c r="AL8" t="s">
        <v>115</v>
      </c>
      <c r="AM8" t="s">
        <v>116</v>
      </c>
      <c r="AO8" s="2">
        <v>35.21</v>
      </c>
    </row>
    <row r="9" spans="1:41" ht="28.5" x14ac:dyDescent="0.45">
      <c r="A9" t="s">
        <v>105</v>
      </c>
      <c r="B9" t="s">
        <v>117</v>
      </c>
      <c r="C9" s="1" t="s">
        <v>118</v>
      </c>
      <c r="D9" t="s">
        <v>44</v>
      </c>
      <c r="E9" t="s">
        <v>59</v>
      </c>
      <c r="F9" t="s">
        <v>46</v>
      </c>
      <c r="G9">
        <v>2022</v>
      </c>
      <c r="H9" t="s">
        <v>47</v>
      </c>
      <c r="J9" t="s">
        <v>88</v>
      </c>
      <c r="L9" s="3">
        <v>11000</v>
      </c>
      <c r="M9" s="4">
        <v>1500000</v>
      </c>
      <c r="U9" s="3">
        <v>5</v>
      </c>
      <c r="V9" s="3">
        <v>3</v>
      </c>
      <c r="W9" t="s">
        <v>119</v>
      </c>
      <c r="X9" t="s">
        <v>45</v>
      </c>
      <c r="Y9" t="s">
        <v>45</v>
      </c>
      <c r="Z9" t="s">
        <v>45</v>
      </c>
      <c r="AA9" t="s">
        <v>120</v>
      </c>
      <c r="AC9" t="s">
        <v>66</v>
      </c>
      <c r="AD9" t="s">
        <v>112</v>
      </c>
      <c r="AE9" t="s">
        <v>52</v>
      </c>
      <c r="AG9" t="s">
        <v>53</v>
      </c>
      <c r="AK9" t="s">
        <v>103</v>
      </c>
      <c r="AM9" t="s">
        <v>121</v>
      </c>
      <c r="AO9" s="2">
        <v>21.13</v>
      </c>
    </row>
    <row r="10" spans="1:41" ht="28.5" x14ac:dyDescent="0.45">
      <c r="A10" t="s">
        <v>105</v>
      </c>
      <c r="B10" t="s">
        <v>122</v>
      </c>
      <c r="C10" s="1" t="s">
        <v>123</v>
      </c>
      <c r="D10" t="s">
        <v>44</v>
      </c>
      <c r="E10" t="s">
        <v>59</v>
      </c>
      <c r="F10" t="s">
        <v>60</v>
      </c>
      <c r="G10">
        <v>2021</v>
      </c>
      <c r="H10" t="s">
        <v>47</v>
      </c>
      <c r="J10" t="s">
        <v>124</v>
      </c>
      <c r="L10" s="3">
        <v>6000</v>
      </c>
      <c r="M10" s="4">
        <v>800000</v>
      </c>
      <c r="U10" s="3">
        <v>1</v>
      </c>
      <c r="V10" s="3">
        <v>3</v>
      </c>
      <c r="W10" t="s">
        <v>125</v>
      </c>
      <c r="X10" t="s">
        <v>45</v>
      </c>
      <c r="Y10" t="s">
        <v>45</v>
      </c>
      <c r="Z10" t="s">
        <v>59</v>
      </c>
      <c r="AA10" t="s">
        <v>64</v>
      </c>
      <c r="AC10" t="s">
        <v>70</v>
      </c>
      <c r="AE10" t="s">
        <v>52</v>
      </c>
      <c r="AK10" t="s">
        <v>126</v>
      </c>
      <c r="AN10" t="s">
        <v>127</v>
      </c>
      <c r="AO10" s="2">
        <v>11.27</v>
      </c>
    </row>
    <row r="11" spans="1:41" x14ac:dyDescent="0.45">
      <c r="A11" t="s">
        <v>128</v>
      </c>
      <c r="C11" s="1"/>
      <c r="L11" s="3">
        <f>SUM(Table1[What is the commercial square footage for this project?69])</f>
        <v>1050105</v>
      </c>
      <c r="M11" s="4">
        <f>SUM(Table1[What is the actual or projected total development cost?70])</f>
        <v>54373300</v>
      </c>
      <c r="U11" s="3">
        <f>SUM(Table1[How many commercial tenants are served by facility?77])</f>
        <v>29</v>
      </c>
      <c r="V11" s="3">
        <f>SUM(Table1[How many jobs created/maintained by tenants of this facility?78])</f>
        <v>80</v>
      </c>
      <c r="AO11" s="2">
        <f>SUM(Table1[Number of Construction Jobs Created])</f>
        <v>765.83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5" ma:contentTypeDescription="Create a new document." ma:contentTypeScope="" ma:versionID="c0e665e893cdc815b4fd2608a3b866fe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0a27c2e42f4e3a48bf862c1a981029f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F2B0E8-D7AC-4AE3-905D-AF533C5D1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C96A40-02BE-4D25-B745-9A9A766850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4476A-37C2-4B4B-B946-81D1E9AD8D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real_estate_project_development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Fitterer</dc:creator>
  <cp:keywords/>
  <dc:description/>
  <cp:lastModifiedBy>Don Bianchi</cp:lastModifiedBy>
  <cp:revision/>
  <dcterms:created xsi:type="dcterms:W3CDTF">2021-04-28T18:19:24Z</dcterms:created>
  <dcterms:modified xsi:type="dcterms:W3CDTF">2021-07-01T21:44:36Z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